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995" activeTab="2"/>
  </bookViews>
  <sheets>
    <sheet name="48-2" sheetId="1" r:id="rId1"/>
    <sheet name="36-2" sheetId="2" r:id="rId2"/>
    <sheet name="24-2" sheetId="3" r:id="rId3"/>
  </sheets>
  <definedNames>
    <definedName name="_xlnm.Print_Area" localSheetId="2">'24-2'!$A$2:$L$38</definedName>
    <definedName name="_xlnm.Print_Area" localSheetId="1">'36-2'!$A$2:$L$50</definedName>
    <definedName name="_xlnm.Print_Area" localSheetId="0">'48-2'!$A$2:$L$62</definedName>
  </definedNames>
  <calcPr fullCalcOnLoad="1"/>
</workbook>
</file>

<file path=xl/sharedStrings.xml><?xml version="1.0" encoding="utf-8"?>
<sst xmlns="http://schemas.openxmlformats.org/spreadsheetml/2006/main" count="70" uniqueCount="25">
  <si>
    <t>Principal Amount</t>
  </si>
  <si>
    <t>Monthly Payment</t>
  </si>
  <si>
    <t>Interest Rate</t>
  </si>
  <si>
    <t>Terms in Months</t>
  </si>
  <si>
    <t>Loan No</t>
  </si>
  <si>
    <t>Instalments</t>
  </si>
  <si>
    <t>Name of Applicant</t>
  </si>
  <si>
    <t>District</t>
  </si>
  <si>
    <t>Address</t>
  </si>
  <si>
    <t>D.S.Division</t>
  </si>
  <si>
    <t xml:space="preserve">Date of Birth  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</si>
  <si>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</si>
  <si>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</si>
  <si>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</si>
  <si>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</si>
  <si>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</si>
  <si>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</si>
  <si>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</si>
  <si>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</si>
  <si>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</si>
  <si>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PAYMENT</t>
  </si>
  <si>
    <t>`</t>
  </si>
  <si>
    <t>ඇමුණුම 5.04-1</t>
  </si>
  <si>
    <t>ඇමුණුම 5.04-2</t>
  </si>
  <si>
    <t>ඇමුණුම 5.04-3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</si>
</sst>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;@"/>
    <numFmt numFmtId="165" formatCode="&quot;Rs.&quot;#,##0.00"/>
    <numFmt numFmtId="166" formatCode="&quot;Rs.&quot;#,##0"/>
    <numFmt numFmtId="167" formatCode="_(* #,##0_);_(* \(#,##0\);_(* &quot;-&quot;??_);_(@_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.8"/>
      <color indexed="21"/>
      <name val="Verdan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.8"/>
      <color indexed="21"/>
      <name val="Verdana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44" applyNumberFormat="1" applyFont="1" applyFill="1" applyAlignment="1">
      <alignment/>
    </xf>
    <xf numFmtId="166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 quotePrefix="1">
      <alignment/>
    </xf>
    <xf numFmtId="165" fontId="2" fillId="0" borderId="0" xfId="0" applyNumberFormat="1" applyFont="1" applyFill="1" applyAlignment="1">
      <alignment/>
    </xf>
    <xf numFmtId="167" fontId="2" fillId="0" borderId="10" xfId="42" applyNumberFormat="1" applyFont="1" applyBorder="1" applyAlignment="1">
      <alignment/>
    </xf>
    <xf numFmtId="0" fontId="43" fillId="0" borderId="10" xfId="0" applyFont="1" applyBorder="1" applyAlignment="1">
      <alignment/>
    </xf>
    <xf numFmtId="167" fontId="4" fillId="0" borderId="10" xfId="42" applyNumberFormat="1" applyFont="1" applyBorder="1" applyAlignment="1">
      <alignment/>
    </xf>
    <xf numFmtId="167" fontId="2" fillId="0" borderId="10" xfId="42" applyNumberFormat="1" applyFont="1" applyFill="1" applyBorder="1" applyAlignment="1">
      <alignment/>
    </xf>
    <xf numFmtId="166" fontId="2" fillId="0" borderId="10" xfId="0" applyNumberFormat="1" applyFont="1" applyBorder="1" applyAlignment="1">
      <alignment/>
    </xf>
    <xf numFmtId="167" fontId="2" fillId="0" borderId="10" xfId="42" applyNumberFormat="1" applyFont="1" applyFill="1" applyBorder="1" applyAlignment="1" quotePrefix="1">
      <alignment/>
    </xf>
    <xf numFmtId="0" fontId="2" fillId="0" borderId="10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7" fontId="5" fillId="0" borderId="10" xfId="42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7" fontId="2" fillId="0" borderId="10" xfId="42" applyNumberFormat="1" applyFont="1" applyBorder="1" applyAlignment="1">
      <alignment horizontal="center" vertical="center" wrapText="1"/>
    </xf>
    <xf numFmtId="164" fontId="2" fillId="0" borderId="10" xfId="42" applyNumberFormat="1" applyFont="1" applyBorder="1" applyAlignment="1">
      <alignment horizontal="center" vertical="center" wrapText="1"/>
    </xf>
    <xf numFmtId="167" fontId="2" fillId="0" borderId="10" xfId="42" applyNumberFormat="1" applyFont="1" applyBorder="1" applyAlignment="1">
      <alignment horizontal="center"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67" fontId="2" fillId="0" borderId="10" xfId="42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67" fontId="2" fillId="0" borderId="10" xfId="42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164" fontId="5" fillId="0" borderId="10" xfId="42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167" fontId="7" fillId="0" borderId="10" xfId="42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26" fillId="0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J1" sqref="J1"/>
    </sheetView>
  </sheetViews>
  <sheetFormatPr defaultColWidth="11.57421875" defaultRowHeight="15"/>
  <cols>
    <col min="1" max="1" width="8.140625" style="26" customWidth="1"/>
    <col min="2" max="3" width="11.57421875" style="27" customWidth="1"/>
    <col min="4" max="4" width="11.57421875" style="26" hidden="1" customWidth="1"/>
    <col min="5" max="5" width="9.28125" style="26" customWidth="1"/>
    <col min="6" max="6" width="11.57421875" style="28" customWidth="1"/>
    <col min="7" max="7" width="14.28125" style="28" bestFit="1" customWidth="1"/>
    <col min="8" max="8" width="6.7109375" style="28" customWidth="1"/>
    <col min="9" max="9" width="11.57421875" style="28" customWidth="1"/>
    <col min="10" max="10" width="9.57421875" style="28" customWidth="1"/>
    <col min="11" max="11" width="7.28125" style="28" customWidth="1"/>
    <col min="12" max="16384" width="11.57421875" style="26" customWidth="1"/>
  </cols>
  <sheetData>
    <row r="1" ht="25.5" customHeight="1">
      <c r="J1" s="42" t="s">
        <v>22</v>
      </c>
    </row>
    <row r="2" spans="1:12" s="1" customFormat="1" ht="12.75">
      <c r="A2" s="1" t="s">
        <v>0</v>
      </c>
      <c r="B2" s="2"/>
      <c r="C2" s="2"/>
      <c r="F2" s="3"/>
      <c r="G2" s="4">
        <v>45000</v>
      </c>
      <c r="H2" s="3" t="s">
        <v>1</v>
      </c>
      <c r="J2" s="4">
        <f>PMT(G3/12,G4,-G2)</f>
        <v>1067.1728818004067</v>
      </c>
      <c r="K2" s="4"/>
      <c r="L2" s="5">
        <v>1067</v>
      </c>
    </row>
    <row r="3" spans="1:12" s="1" customFormat="1" ht="12.75">
      <c r="A3" s="1" t="s">
        <v>2</v>
      </c>
      <c r="B3" s="2"/>
      <c r="C3" s="2"/>
      <c r="F3" s="3"/>
      <c r="G3" s="6">
        <v>0.065</v>
      </c>
      <c r="H3" s="6"/>
      <c r="I3" s="3"/>
      <c r="J3" s="3"/>
      <c r="K3" s="3"/>
      <c r="L3" s="7"/>
    </row>
    <row r="4" spans="1:11" s="1" customFormat="1" ht="12.75">
      <c r="A4" s="1" t="s">
        <v>3</v>
      </c>
      <c r="B4" s="2"/>
      <c r="C4" s="2"/>
      <c r="F4" s="3"/>
      <c r="G4" s="3">
        <v>48</v>
      </c>
      <c r="H4" s="3"/>
      <c r="I4" s="3"/>
      <c r="J4" s="8"/>
      <c r="K4" s="8"/>
    </row>
    <row r="5" spans="2:10" s="1" customFormat="1" ht="12.75">
      <c r="B5" s="2"/>
      <c r="C5" s="2"/>
      <c r="F5" s="3"/>
      <c r="G5" s="3"/>
      <c r="H5" s="3"/>
      <c r="I5" s="3"/>
      <c r="J5" s="9"/>
    </row>
    <row r="6" spans="1:12" s="1" customFormat="1" ht="14.25">
      <c r="A6" s="10" t="s">
        <v>4</v>
      </c>
      <c r="B6" s="11"/>
      <c r="C6" s="11"/>
      <c r="D6" s="12"/>
      <c r="E6" s="10"/>
      <c r="F6" s="13"/>
      <c r="G6" s="13"/>
      <c r="H6" s="13" t="s">
        <v>5</v>
      </c>
      <c r="I6" s="13"/>
      <c r="J6" s="14"/>
      <c r="K6" s="15"/>
      <c r="L6" s="16"/>
    </row>
    <row r="7" spans="1:12" s="1" customFormat="1" ht="14.25">
      <c r="A7" s="10"/>
      <c r="B7" s="17"/>
      <c r="C7" s="17"/>
      <c r="D7" s="12"/>
      <c r="E7" s="10"/>
      <c r="F7" s="13"/>
      <c r="G7" s="13"/>
      <c r="H7" s="13"/>
      <c r="I7" s="13"/>
      <c r="J7" s="14"/>
      <c r="K7" s="15"/>
      <c r="L7" s="16"/>
    </row>
    <row r="8" spans="1:12" s="1" customFormat="1" ht="15">
      <c r="A8" s="10" t="s">
        <v>6</v>
      </c>
      <c r="B8" s="17"/>
      <c r="C8" s="17"/>
      <c r="D8" s="34"/>
      <c r="E8" s="35"/>
      <c r="F8" s="35"/>
      <c r="G8" s="35"/>
      <c r="H8" s="13" t="s">
        <v>7</v>
      </c>
      <c r="I8" s="13"/>
      <c r="J8" s="18"/>
      <c r="K8" s="15"/>
      <c r="L8" s="16"/>
    </row>
    <row r="9" spans="1:12" s="1" customFormat="1" ht="15">
      <c r="A9" s="19"/>
      <c r="B9" s="17"/>
      <c r="C9" s="17"/>
      <c r="D9" s="29"/>
      <c r="E9" s="30"/>
      <c r="F9" s="30"/>
      <c r="G9" s="30"/>
      <c r="H9" s="13"/>
      <c r="I9" s="13"/>
      <c r="J9" s="18"/>
      <c r="K9" s="15"/>
      <c r="L9" s="16"/>
    </row>
    <row r="10" spans="1:12" s="1" customFormat="1" ht="15">
      <c r="A10" s="36" t="s">
        <v>8</v>
      </c>
      <c r="B10" s="36"/>
      <c r="C10" s="31"/>
      <c r="D10" s="37"/>
      <c r="E10" s="35"/>
      <c r="F10" s="35"/>
      <c r="G10" s="35"/>
      <c r="H10" s="13" t="s">
        <v>9</v>
      </c>
      <c r="I10" s="13"/>
      <c r="J10" s="18"/>
      <c r="K10" s="15"/>
      <c r="L10" s="16"/>
    </row>
    <row r="11" spans="1:12" s="1" customFormat="1" ht="15">
      <c r="A11" s="31"/>
      <c r="B11" s="31"/>
      <c r="C11" s="31"/>
      <c r="D11" s="32"/>
      <c r="E11" s="30"/>
      <c r="F11" s="30"/>
      <c r="G11" s="30"/>
      <c r="H11" s="13"/>
      <c r="I11" s="13"/>
      <c r="J11" s="18"/>
      <c r="K11" s="15"/>
      <c r="L11" s="16"/>
    </row>
    <row r="12" spans="1:12" s="1" customFormat="1" ht="15.75">
      <c r="A12" s="13" t="s">
        <v>10</v>
      </c>
      <c r="B12" s="20"/>
      <c r="C12" s="20"/>
      <c r="D12" s="38"/>
      <c r="E12" s="39"/>
      <c r="F12" s="39"/>
      <c r="G12" s="39"/>
      <c r="H12" s="13"/>
      <c r="I12" s="40"/>
      <c r="J12" s="41"/>
      <c r="K12" s="13"/>
      <c r="L12" s="16"/>
    </row>
    <row r="13" spans="1:12" s="1" customFormat="1" ht="25.5">
      <c r="A13" s="21" t="s">
        <v>11</v>
      </c>
      <c r="B13" s="22" t="s">
        <v>12</v>
      </c>
      <c r="C13" s="21" t="s">
        <v>13</v>
      </c>
      <c r="D13" s="21"/>
      <c r="E13" s="21" t="s">
        <v>14</v>
      </c>
      <c r="F13" s="21" t="s">
        <v>15</v>
      </c>
      <c r="G13" s="21" t="s">
        <v>16</v>
      </c>
      <c r="H13" s="21" t="s">
        <v>17</v>
      </c>
      <c r="I13" s="21" t="s">
        <v>18</v>
      </c>
      <c r="J13" s="21" t="s">
        <v>19</v>
      </c>
      <c r="K13" s="21" t="s">
        <v>17</v>
      </c>
      <c r="L13" s="21" t="s">
        <v>20</v>
      </c>
    </row>
    <row r="14" spans="1:12" s="1" customFormat="1" ht="12.75">
      <c r="A14" s="23"/>
      <c r="B14" s="17"/>
      <c r="C14" s="17"/>
      <c r="D14" s="23"/>
      <c r="E14" s="23"/>
      <c r="F14" s="24"/>
      <c r="G14" s="24">
        <f>G2</f>
        <v>45000</v>
      </c>
      <c r="H14" s="24"/>
      <c r="I14" s="24"/>
      <c r="J14" s="25">
        <v>0</v>
      </c>
      <c r="K14" s="25"/>
      <c r="L14" s="23"/>
    </row>
    <row r="15" spans="1:12" s="1" customFormat="1" ht="12.75">
      <c r="A15" s="10">
        <v>1</v>
      </c>
      <c r="B15" s="17"/>
      <c r="C15" s="17"/>
      <c r="D15" s="10">
        <f>G14</f>
        <v>45000</v>
      </c>
      <c r="E15" s="10"/>
      <c r="F15" s="13">
        <f aca="true" t="shared" si="0" ref="F15:F61">$L$2-I15</f>
        <v>823</v>
      </c>
      <c r="G15" s="24">
        <f>G14-F15</f>
        <v>44177</v>
      </c>
      <c r="H15" s="15"/>
      <c r="I15" s="13">
        <f aca="true" t="shared" si="1" ref="I15:I62">ROUND(IF(A15&lt;=$G$4,IPMT($G$3/12,A15,$G$4,-$G$2),""),0)</f>
        <v>244</v>
      </c>
      <c r="J15" s="13">
        <f>I15</f>
        <v>244</v>
      </c>
      <c r="K15" s="13"/>
      <c r="L15" s="10">
        <f aca="true" t="shared" si="2" ref="L15:L62">I15+F15</f>
        <v>1067</v>
      </c>
    </row>
    <row r="16" spans="1:12" s="1" customFormat="1" ht="12.75">
      <c r="A16" s="10">
        <v>2</v>
      </c>
      <c r="B16" s="17"/>
      <c r="C16" s="17"/>
      <c r="D16" s="13">
        <f>G15</f>
        <v>44177</v>
      </c>
      <c r="E16" s="10"/>
      <c r="F16" s="13">
        <f t="shared" si="0"/>
        <v>828</v>
      </c>
      <c r="G16" s="24">
        <f aca="true" t="shared" si="3" ref="G16:G62">G15-F16</f>
        <v>43349</v>
      </c>
      <c r="H16" s="15"/>
      <c r="I16" s="13">
        <f t="shared" si="1"/>
        <v>239</v>
      </c>
      <c r="J16" s="13">
        <f>I16+J15</f>
        <v>483</v>
      </c>
      <c r="K16" s="13"/>
      <c r="L16" s="10">
        <f t="shared" si="2"/>
        <v>1067</v>
      </c>
    </row>
    <row r="17" spans="1:14" s="1" customFormat="1" ht="12.75">
      <c r="A17" s="10">
        <v>3</v>
      </c>
      <c r="B17" s="17"/>
      <c r="C17" s="17"/>
      <c r="D17" s="13">
        <f aca="true" t="shared" si="4" ref="D17:D62">G16</f>
        <v>43349</v>
      </c>
      <c r="E17" s="10"/>
      <c r="F17" s="13">
        <f t="shared" si="0"/>
        <v>832</v>
      </c>
      <c r="G17" s="24">
        <f t="shared" si="3"/>
        <v>42517</v>
      </c>
      <c r="H17" s="15"/>
      <c r="I17" s="13">
        <f t="shared" si="1"/>
        <v>235</v>
      </c>
      <c r="J17" s="13">
        <f aca="true" t="shared" si="5" ref="J17:J62">I17+J16</f>
        <v>718</v>
      </c>
      <c r="K17" s="13"/>
      <c r="L17" s="10">
        <f t="shared" si="2"/>
        <v>1067</v>
      </c>
      <c r="N17" s="33"/>
    </row>
    <row r="18" spans="1:12" s="1" customFormat="1" ht="12.75">
      <c r="A18" s="10">
        <v>4</v>
      </c>
      <c r="B18" s="17"/>
      <c r="C18" s="17"/>
      <c r="D18" s="13">
        <f t="shared" si="4"/>
        <v>42517</v>
      </c>
      <c r="E18" s="10"/>
      <c r="F18" s="13">
        <f t="shared" si="0"/>
        <v>837</v>
      </c>
      <c r="G18" s="24">
        <f t="shared" si="3"/>
        <v>41680</v>
      </c>
      <c r="H18" s="15"/>
      <c r="I18" s="13">
        <f t="shared" si="1"/>
        <v>230</v>
      </c>
      <c r="J18" s="13">
        <f t="shared" si="5"/>
        <v>948</v>
      </c>
      <c r="K18" s="13"/>
      <c r="L18" s="10">
        <f t="shared" si="2"/>
        <v>1067</v>
      </c>
    </row>
    <row r="19" spans="1:12" s="1" customFormat="1" ht="12.75">
      <c r="A19" s="10">
        <v>5</v>
      </c>
      <c r="B19" s="17"/>
      <c r="C19" s="17"/>
      <c r="D19" s="13">
        <f t="shared" si="4"/>
        <v>41680</v>
      </c>
      <c r="E19" s="10"/>
      <c r="F19" s="13">
        <f t="shared" si="0"/>
        <v>841</v>
      </c>
      <c r="G19" s="15">
        <f t="shared" si="3"/>
        <v>40839</v>
      </c>
      <c r="H19" s="15"/>
      <c r="I19" s="13">
        <f t="shared" si="1"/>
        <v>226</v>
      </c>
      <c r="J19" s="13">
        <f t="shared" si="5"/>
        <v>1174</v>
      </c>
      <c r="K19" s="13"/>
      <c r="L19" s="10">
        <f t="shared" si="2"/>
        <v>1067</v>
      </c>
    </row>
    <row r="20" spans="1:12" s="1" customFormat="1" ht="12.75">
      <c r="A20" s="10">
        <v>6</v>
      </c>
      <c r="B20" s="17"/>
      <c r="C20" s="17"/>
      <c r="D20" s="13">
        <f t="shared" si="4"/>
        <v>40839</v>
      </c>
      <c r="E20" s="10"/>
      <c r="F20" s="13">
        <f t="shared" si="0"/>
        <v>846</v>
      </c>
      <c r="G20" s="15">
        <f t="shared" si="3"/>
        <v>39993</v>
      </c>
      <c r="H20" s="15"/>
      <c r="I20" s="13">
        <f t="shared" si="1"/>
        <v>221</v>
      </c>
      <c r="J20" s="13">
        <f>I20+J19</f>
        <v>1395</v>
      </c>
      <c r="K20" s="13"/>
      <c r="L20" s="10">
        <f t="shared" si="2"/>
        <v>1067</v>
      </c>
    </row>
    <row r="21" spans="1:12" s="1" customFormat="1" ht="12.75">
      <c r="A21" s="10">
        <v>7</v>
      </c>
      <c r="B21" s="17"/>
      <c r="C21" s="17"/>
      <c r="D21" s="13">
        <f t="shared" si="4"/>
        <v>39993</v>
      </c>
      <c r="E21" s="13"/>
      <c r="F21" s="13">
        <f t="shared" si="0"/>
        <v>850</v>
      </c>
      <c r="G21" s="15">
        <f t="shared" si="3"/>
        <v>39143</v>
      </c>
      <c r="H21" s="15"/>
      <c r="I21" s="13">
        <f t="shared" si="1"/>
        <v>217</v>
      </c>
      <c r="J21" s="13">
        <f t="shared" si="5"/>
        <v>1612</v>
      </c>
      <c r="K21" s="13"/>
      <c r="L21" s="10">
        <f t="shared" si="2"/>
        <v>1067</v>
      </c>
    </row>
    <row r="22" spans="1:12" s="1" customFormat="1" ht="12.75">
      <c r="A22" s="10">
        <v>8</v>
      </c>
      <c r="B22" s="17"/>
      <c r="C22" s="17"/>
      <c r="D22" s="13">
        <f t="shared" si="4"/>
        <v>39143</v>
      </c>
      <c r="E22" s="13"/>
      <c r="F22" s="13">
        <f t="shared" si="0"/>
        <v>855</v>
      </c>
      <c r="G22" s="15">
        <f t="shared" si="3"/>
        <v>38288</v>
      </c>
      <c r="H22" s="15"/>
      <c r="I22" s="13">
        <f t="shared" si="1"/>
        <v>212</v>
      </c>
      <c r="J22" s="13">
        <f t="shared" si="5"/>
        <v>1824</v>
      </c>
      <c r="K22" s="13"/>
      <c r="L22" s="10">
        <f t="shared" si="2"/>
        <v>1067</v>
      </c>
    </row>
    <row r="23" spans="1:12" s="1" customFormat="1" ht="12.75">
      <c r="A23" s="10">
        <v>9</v>
      </c>
      <c r="B23" s="17"/>
      <c r="C23" s="17"/>
      <c r="D23" s="13">
        <f t="shared" si="4"/>
        <v>38288</v>
      </c>
      <c r="E23" s="13"/>
      <c r="F23" s="13">
        <f t="shared" si="0"/>
        <v>860</v>
      </c>
      <c r="G23" s="15">
        <f t="shared" si="3"/>
        <v>37428</v>
      </c>
      <c r="H23" s="15"/>
      <c r="I23" s="13">
        <f t="shared" si="1"/>
        <v>207</v>
      </c>
      <c r="J23" s="13">
        <f t="shared" si="5"/>
        <v>2031</v>
      </c>
      <c r="K23" s="13"/>
      <c r="L23" s="10">
        <f t="shared" si="2"/>
        <v>1067</v>
      </c>
    </row>
    <row r="24" spans="1:12" s="1" customFormat="1" ht="12.75">
      <c r="A24" s="10">
        <v>10</v>
      </c>
      <c r="B24" s="17"/>
      <c r="C24" s="17"/>
      <c r="D24" s="13">
        <f t="shared" si="4"/>
        <v>37428</v>
      </c>
      <c r="E24" s="13"/>
      <c r="F24" s="13">
        <f t="shared" si="0"/>
        <v>864</v>
      </c>
      <c r="G24" s="15">
        <f t="shared" si="3"/>
        <v>36564</v>
      </c>
      <c r="H24" s="15"/>
      <c r="I24" s="13">
        <f t="shared" si="1"/>
        <v>203</v>
      </c>
      <c r="J24" s="13">
        <f t="shared" si="5"/>
        <v>2234</v>
      </c>
      <c r="K24" s="13"/>
      <c r="L24" s="10">
        <f t="shared" si="2"/>
        <v>1067</v>
      </c>
    </row>
    <row r="25" spans="1:12" s="3" customFormat="1" ht="12.75">
      <c r="A25" s="13">
        <v>11</v>
      </c>
      <c r="B25" s="17"/>
      <c r="C25" s="17"/>
      <c r="D25" s="13">
        <f t="shared" si="4"/>
        <v>36564</v>
      </c>
      <c r="E25" s="13"/>
      <c r="F25" s="13">
        <f t="shared" si="0"/>
        <v>869</v>
      </c>
      <c r="G25" s="15">
        <f t="shared" si="3"/>
        <v>35695</v>
      </c>
      <c r="H25" s="15"/>
      <c r="I25" s="13">
        <f t="shared" si="1"/>
        <v>198</v>
      </c>
      <c r="J25" s="13">
        <f t="shared" si="5"/>
        <v>2432</v>
      </c>
      <c r="K25" s="13"/>
      <c r="L25" s="13">
        <f t="shared" si="2"/>
        <v>1067</v>
      </c>
    </row>
    <row r="26" spans="1:12" s="1" customFormat="1" ht="12.75">
      <c r="A26" s="10">
        <v>12</v>
      </c>
      <c r="B26" s="17"/>
      <c r="C26" s="17"/>
      <c r="D26" s="13">
        <f t="shared" si="4"/>
        <v>35695</v>
      </c>
      <c r="E26" s="13"/>
      <c r="F26" s="13">
        <f t="shared" si="0"/>
        <v>874</v>
      </c>
      <c r="G26" s="15">
        <f t="shared" si="3"/>
        <v>34821</v>
      </c>
      <c r="H26" s="15"/>
      <c r="I26" s="13">
        <f t="shared" si="1"/>
        <v>193</v>
      </c>
      <c r="J26" s="13">
        <f t="shared" si="5"/>
        <v>2625</v>
      </c>
      <c r="K26" s="13"/>
      <c r="L26" s="10">
        <f t="shared" si="2"/>
        <v>1067</v>
      </c>
    </row>
    <row r="27" spans="1:12" s="1" customFormat="1" ht="12.75">
      <c r="A27" s="10">
        <v>13</v>
      </c>
      <c r="B27" s="17"/>
      <c r="C27" s="17"/>
      <c r="D27" s="13">
        <f t="shared" si="4"/>
        <v>34821</v>
      </c>
      <c r="E27" s="13"/>
      <c r="F27" s="13">
        <f t="shared" si="0"/>
        <v>878</v>
      </c>
      <c r="G27" s="15">
        <f t="shared" si="3"/>
        <v>33943</v>
      </c>
      <c r="H27" s="15"/>
      <c r="I27" s="13">
        <f t="shared" si="1"/>
        <v>189</v>
      </c>
      <c r="J27" s="13">
        <f t="shared" si="5"/>
        <v>2814</v>
      </c>
      <c r="K27" s="13"/>
      <c r="L27" s="10">
        <f t="shared" si="2"/>
        <v>1067</v>
      </c>
    </row>
    <row r="28" spans="1:12" s="1" customFormat="1" ht="12.75">
      <c r="A28" s="10">
        <v>14</v>
      </c>
      <c r="B28" s="17"/>
      <c r="C28" s="17"/>
      <c r="D28" s="13">
        <f t="shared" si="4"/>
        <v>33943</v>
      </c>
      <c r="E28" s="13"/>
      <c r="F28" s="13">
        <f t="shared" si="0"/>
        <v>883</v>
      </c>
      <c r="G28" s="15">
        <f t="shared" si="3"/>
        <v>33060</v>
      </c>
      <c r="H28" s="15"/>
      <c r="I28" s="13">
        <f t="shared" si="1"/>
        <v>184</v>
      </c>
      <c r="J28" s="13">
        <f t="shared" si="5"/>
        <v>2998</v>
      </c>
      <c r="K28" s="13"/>
      <c r="L28" s="10">
        <f t="shared" si="2"/>
        <v>1067</v>
      </c>
    </row>
    <row r="29" spans="1:12" s="1" customFormat="1" ht="12.75">
      <c r="A29" s="10">
        <v>15</v>
      </c>
      <c r="B29" s="17"/>
      <c r="C29" s="17"/>
      <c r="D29" s="13">
        <f t="shared" si="4"/>
        <v>33060</v>
      </c>
      <c r="E29" s="13"/>
      <c r="F29" s="13">
        <f t="shared" si="0"/>
        <v>888</v>
      </c>
      <c r="G29" s="15">
        <f t="shared" si="3"/>
        <v>32172</v>
      </c>
      <c r="H29" s="15"/>
      <c r="I29" s="13">
        <f t="shared" si="1"/>
        <v>179</v>
      </c>
      <c r="J29" s="13">
        <f t="shared" si="5"/>
        <v>3177</v>
      </c>
      <c r="K29" s="13"/>
      <c r="L29" s="10">
        <f t="shared" si="2"/>
        <v>1067</v>
      </c>
    </row>
    <row r="30" spans="1:12" s="1" customFormat="1" ht="12.75">
      <c r="A30" s="10">
        <v>16</v>
      </c>
      <c r="B30" s="17"/>
      <c r="C30" s="17"/>
      <c r="D30" s="13">
        <f t="shared" si="4"/>
        <v>32172</v>
      </c>
      <c r="E30" s="13"/>
      <c r="F30" s="13">
        <f t="shared" si="0"/>
        <v>893</v>
      </c>
      <c r="G30" s="15">
        <f t="shared" si="3"/>
        <v>31279</v>
      </c>
      <c r="H30" s="15"/>
      <c r="I30" s="13">
        <f t="shared" si="1"/>
        <v>174</v>
      </c>
      <c r="J30" s="13">
        <f t="shared" si="5"/>
        <v>3351</v>
      </c>
      <c r="K30" s="13"/>
      <c r="L30" s="10">
        <f t="shared" si="2"/>
        <v>1067</v>
      </c>
    </row>
    <row r="31" spans="1:12" s="1" customFormat="1" ht="12.75">
      <c r="A31" s="10">
        <v>17</v>
      </c>
      <c r="B31" s="17"/>
      <c r="C31" s="17"/>
      <c r="D31" s="13">
        <f t="shared" si="4"/>
        <v>31279</v>
      </c>
      <c r="E31" s="13"/>
      <c r="F31" s="13">
        <f t="shared" si="0"/>
        <v>898</v>
      </c>
      <c r="G31" s="15">
        <f t="shared" si="3"/>
        <v>30381</v>
      </c>
      <c r="H31" s="15"/>
      <c r="I31" s="13">
        <f t="shared" si="1"/>
        <v>169</v>
      </c>
      <c r="J31" s="13">
        <f t="shared" si="5"/>
        <v>3520</v>
      </c>
      <c r="K31" s="13"/>
      <c r="L31" s="10">
        <f t="shared" si="2"/>
        <v>1067</v>
      </c>
    </row>
    <row r="32" spans="1:12" s="3" customFormat="1" ht="12.75">
      <c r="A32" s="13">
        <v>18</v>
      </c>
      <c r="B32" s="17"/>
      <c r="C32" s="17"/>
      <c r="D32" s="13">
        <f t="shared" si="4"/>
        <v>30381</v>
      </c>
      <c r="E32" s="13"/>
      <c r="F32" s="13">
        <f t="shared" si="0"/>
        <v>902</v>
      </c>
      <c r="G32" s="15">
        <f t="shared" si="3"/>
        <v>29479</v>
      </c>
      <c r="H32" s="15"/>
      <c r="I32" s="13">
        <f t="shared" si="1"/>
        <v>165</v>
      </c>
      <c r="J32" s="13">
        <f t="shared" si="5"/>
        <v>3685</v>
      </c>
      <c r="K32" s="13"/>
      <c r="L32" s="13">
        <f t="shared" si="2"/>
        <v>1067</v>
      </c>
    </row>
    <row r="33" spans="1:12" s="1" customFormat="1" ht="12.75">
      <c r="A33" s="10">
        <v>19</v>
      </c>
      <c r="B33" s="17"/>
      <c r="C33" s="17"/>
      <c r="D33" s="13">
        <f t="shared" si="4"/>
        <v>29479</v>
      </c>
      <c r="E33" s="13"/>
      <c r="F33" s="13">
        <f t="shared" si="0"/>
        <v>907</v>
      </c>
      <c r="G33" s="15">
        <f t="shared" si="3"/>
        <v>28572</v>
      </c>
      <c r="H33" s="15"/>
      <c r="I33" s="13">
        <f t="shared" si="1"/>
        <v>160</v>
      </c>
      <c r="J33" s="13">
        <f t="shared" si="5"/>
        <v>3845</v>
      </c>
      <c r="K33" s="13"/>
      <c r="L33" s="10">
        <f t="shared" si="2"/>
        <v>1067</v>
      </c>
    </row>
    <row r="34" spans="1:12" s="1" customFormat="1" ht="12.75">
      <c r="A34" s="10">
        <v>20</v>
      </c>
      <c r="B34" s="17"/>
      <c r="C34" s="17"/>
      <c r="D34" s="13">
        <f t="shared" si="4"/>
        <v>28572</v>
      </c>
      <c r="E34" s="13"/>
      <c r="F34" s="13">
        <f t="shared" si="0"/>
        <v>912</v>
      </c>
      <c r="G34" s="15">
        <f t="shared" si="3"/>
        <v>27660</v>
      </c>
      <c r="H34" s="15"/>
      <c r="I34" s="13">
        <f t="shared" si="1"/>
        <v>155</v>
      </c>
      <c r="J34" s="13">
        <f t="shared" si="5"/>
        <v>4000</v>
      </c>
      <c r="K34" s="13"/>
      <c r="L34" s="10">
        <f t="shared" si="2"/>
        <v>1067</v>
      </c>
    </row>
    <row r="35" spans="1:12" s="1" customFormat="1" ht="12.75">
      <c r="A35" s="10">
        <v>21</v>
      </c>
      <c r="B35" s="17"/>
      <c r="C35" s="17"/>
      <c r="D35" s="13">
        <f t="shared" si="4"/>
        <v>27660</v>
      </c>
      <c r="E35" s="10"/>
      <c r="F35" s="13">
        <f t="shared" si="0"/>
        <v>917</v>
      </c>
      <c r="G35" s="15">
        <f t="shared" si="3"/>
        <v>26743</v>
      </c>
      <c r="H35" s="15"/>
      <c r="I35" s="13">
        <f t="shared" si="1"/>
        <v>150</v>
      </c>
      <c r="J35" s="13">
        <f t="shared" si="5"/>
        <v>4150</v>
      </c>
      <c r="K35" s="13"/>
      <c r="L35" s="10">
        <f t="shared" si="2"/>
        <v>1067</v>
      </c>
    </row>
    <row r="36" spans="1:12" s="1" customFormat="1" ht="12.75">
      <c r="A36" s="10">
        <v>22</v>
      </c>
      <c r="B36" s="17"/>
      <c r="C36" s="17"/>
      <c r="D36" s="13">
        <f t="shared" si="4"/>
        <v>26743</v>
      </c>
      <c r="E36" s="10"/>
      <c r="F36" s="13">
        <f t="shared" si="0"/>
        <v>922</v>
      </c>
      <c r="G36" s="15">
        <f t="shared" si="3"/>
        <v>25821</v>
      </c>
      <c r="H36" s="15"/>
      <c r="I36" s="13">
        <f t="shared" si="1"/>
        <v>145</v>
      </c>
      <c r="J36" s="13">
        <f t="shared" si="5"/>
        <v>4295</v>
      </c>
      <c r="K36" s="13"/>
      <c r="L36" s="10">
        <f t="shared" si="2"/>
        <v>1067</v>
      </c>
    </row>
    <row r="37" spans="1:12" s="1" customFormat="1" ht="12.75">
      <c r="A37" s="10">
        <v>23</v>
      </c>
      <c r="B37" s="17"/>
      <c r="C37" s="17"/>
      <c r="D37" s="13">
        <f t="shared" si="4"/>
        <v>25821</v>
      </c>
      <c r="E37" s="10"/>
      <c r="F37" s="13">
        <f t="shared" si="0"/>
        <v>927</v>
      </c>
      <c r="G37" s="15">
        <f t="shared" si="3"/>
        <v>24894</v>
      </c>
      <c r="H37" s="15"/>
      <c r="I37" s="13">
        <f t="shared" si="1"/>
        <v>140</v>
      </c>
      <c r="J37" s="13">
        <f t="shared" si="5"/>
        <v>4435</v>
      </c>
      <c r="K37" s="13"/>
      <c r="L37" s="10">
        <f t="shared" si="2"/>
        <v>1067</v>
      </c>
    </row>
    <row r="38" spans="1:12" s="1" customFormat="1" ht="12.75">
      <c r="A38" s="10">
        <v>24</v>
      </c>
      <c r="B38" s="17"/>
      <c r="C38" s="17"/>
      <c r="D38" s="13">
        <f t="shared" si="4"/>
        <v>24894</v>
      </c>
      <c r="E38" s="10"/>
      <c r="F38" s="13">
        <f t="shared" si="0"/>
        <v>932</v>
      </c>
      <c r="G38" s="15">
        <f t="shared" si="3"/>
        <v>23962</v>
      </c>
      <c r="H38" s="15"/>
      <c r="I38" s="13">
        <f t="shared" si="1"/>
        <v>135</v>
      </c>
      <c r="J38" s="13">
        <f t="shared" si="5"/>
        <v>4570</v>
      </c>
      <c r="K38" s="13"/>
      <c r="L38" s="10">
        <f t="shared" si="2"/>
        <v>1067</v>
      </c>
    </row>
    <row r="39" spans="1:12" s="1" customFormat="1" ht="12.75">
      <c r="A39" s="10">
        <v>25</v>
      </c>
      <c r="B39" s="17"/>
      <c r="C39" s="17"/>
      <c r="D39" s="13">
        <f t="shared" si="4"/>
        <v>23962</v>
      </c>
      <c r="E39" s="10"/>
      <c r="F39" s="13">
        <f t="shared" si="0"/>
        <v>937</v>
      </c>
      <c r="G39" s="15">
        <f t="shared" si="3"/>
        <v>23025</v>
      </c>
      <c r="H39" s="15"/>
      <c r="I39" s="13">
        <f t="shared" si="1"/>
        <v>130</v>
      </c>
      <c r="J39" s="13">
        <f t="shared" si="5"/>
        <v>4700</v>
      </c>
      <c r="K39" s="13"/>
      <c r="L39" s="10">
        <f t="shared" si="2"/>
        <v>1067</v>
      </c>
    </row>
    <row r="40" spans="1:12" s="1" customFormat="1" ht="12.75">
      <c r="A40" s="10">
        <v>26</v>
      </c>
      <c r="B40" s="17"/>
      <c r="C40" s="17"/>
      <c r="D40" s="13">
        <f t="shared" si="4"/>
        <v>23025</v>
      </c>
      <c r="E40" s="10"/>
      <c r="F40" s="13">
        <f t="shared" si="0"/>
        <v>942</v>
      </c>
      <c r="G40" s="15">
        <f t="shared" si="3"/>
        <v>22083</v>
      </c>
      <c r="H40" s="15"/>
      <c r="I40" s="13">
        <f t="shared" si="1"/>
        <v>125</v>
      </c>
      <c r="J40" s="13">
        <f t="shared" si="5"/>
        <v>4825</v>
      </c>
      <c r="K40" s="13"/>
      <c r="L40" s="10">
        <f t="shared" si="2"/>
        <v>1067</v>
      </c>
    </row>
    <row r="41" spans="1:12" s="1" customFormat="1" ht="12.75">
      <c r="A41" s="10">
        <v>27</v>
      </c>
      <c r="B41" s="17"/>
      <c r="C41" s="17"/>
      <c r="D41" s="13">
        <f t="shared" si="4"/>
        <v>22083</v>
      </c>
      <c r="E41" s="10"/>
      <c r="F41" s="13">
        <f t="shared" si="0"/>
        <v>947</v>
      </c>
      <c r="G41" s="15">
        <f t="shared" si="3"/>
        <v>21136</v>
      </c>
      <c r="H41" s="15"/>
      <c r="I41" s="13">
        <f t="shared" si="1"/>
        <v>120</v>
      </c>
      <c r="J41" s="13">
        <f t="shared" si="5"/>
        <v>4945</v>
      </c>
      <c r="K41" s="13"/>
      <c r="L41" s="10">
        <f t="shared" si="2"/>
        <v>1067</v>
      </c>
    </row>
    <row r="42" spans="1:12" s="1" customFormat="1" ht="12.75">
      <c r="A42" s="10">
        <v>28</v>
      </c>
      <c r="B42" s="17"/>
      <c r="C42" s="17"/>
      <c r="D42" s="13">
        <f t="shared" si="4"/>
        <v>21136</v>
      </c>
      <c r="E42" s="10"/>
      <c r="F42" s="13">
        <f t="shared" si="0"/>
        <v>953</v>
      </c>
      <c r="G42" s="15">
        <f t="shared" si="3"/>
        <v>20183</v>
      </c>
      <c r="H42" s="15"/>
      <c r="I42" s="13">
        <f t="shared" si="1"/>
        <v>114</v>
      </c>
      <c r="J42" s="13">
        <f t="shared" si="5"/>
        <v>5059</v>
      </c>
      <c r="K42" s="13"/>
      <c r="L42" s="10">
        <f t="shared" si="2"/>
        <v>1067</v>
      </c>
    </row>
    <row r="43" spans="1:12" s="1" customFormat="1" ht="12.75">
      <c r="A43" s="10">
        <v>29</v>
      </c>
      <c r="B43" s="17"/>
      <c r="C43" s="17"/>
      <c r="D43" s="13">
        <f t="shared" si="4"/>
        <v>20183</v>
      </c>
      <c r="E43" s="10"/>
      <c r="F43" s="13">
        <f t="shared" si="0"/>
        <v>958</v>
      </c>
      <c r="G43" s="15">
        <f t="shared" si="3"/>
        <v>19225</v>
      </c>
      <c r="H43" s="15"/>
      <c r="I43" s="13">
        <f t="shared" si="1"/>
        <v>109</v>
      </c>
      <c r="J43" s="13">
        <f t="shared" si="5"/>
        <v>5168</v>
      </c>
      <c r="K43" s="13"/>
      <c r="L43" s="10">
        <f t="shared" si="2"/>
        <v>1067</v>
      </c>
    </row>
    <row r="44" spans="1:12" s="1" customFormat="1" ht="12.75">
      <c r="A44" s="10">
        <v>30</v>
      </c>
      <c r="B44" s="17"/>
      <c r="C44" s="17"/>
      <c r="D44" s="13">
        <f t="shared" si="4"/>
        <v>19225</v>
      </c>
      <c r="E44" s="10"/>
      <c r="F44" s="13">
        <f t="shared" si="0"/>
        <v>963</v>
      </c>
      <c r="G44" s="15">
        <f t="shared" si="3"/>
        <v>18262</v>
      </c>
      <c r="H44" s="15"/>
      <c r="I44" s="13">
        <f t="shared" si="1"/>
        <v>104</v>
      </c>
      <c r="J44" s="13">
        <f t="shared" si="5"/>
        <v>5272</v>
      </c>
      <c r="K44" s="13"/>
      <c r="L44" s="10">
        <f t="shared" si="2"/>
        <v>1067</v>
      </c>
    </row>
    <row r="45" spans="1:12" s="1" customFormat="1" ht="12.75">
      <c r="A45" s="10">
        <v>31</v>
      </c>
      <c r="B45" s="17"/>
      <c r="C45" s="17"/>
      <c r="D45" s="13">
        <f t="shared" si="4"/>
        <v>18262</v>
      </c>
      <c r="E45" s="10"/>
      <c r="F45" s="13">
        <f t="shared" si="0"/>
        <v>968</v>
      </c>
      <c r="G45" s="15">
        <f t="shared" si="3"/>
        <v>17294</v>
      </c>
      <c r="H45" s="15"/>
      <c r="I45" s="13">
        <f t="shared" si="1"/>
        <v>99</v>
      </c>
      <c r="J45" s="13">
        <f t="shared" si="5"/>
        <v>5371</v>
      </c>
      <c r="K45" s="13"/>
      <c r="L45" s="10">
        <f t="shared" si="2"/>
        <v>1067</v>
      </c>
    </row>
    <row r="46" spans="1:12" s="1" customFormat="1" ht="12.75">
      <c r="A46" s="10">
        <v>32</v>
      </c>
      <c r="B46" s="17"/>
      <c r="C46" s="17"/>
      <c r="D46" s="13">
        <f t="shared" si="4"/>
        <v>17294</v>
      </c>
      <c r="E46" s="10"/>
      <c r="F46" s="13">
        <f t="shared" si="0"/>
        <v>973</v>
      </c>
      <c r="G46" s="15">
        <f t="shared" si="3"/>
        <v>16321</v>
      </c>
      <c r="H46" s="15"/>
      <c r="I46" s="13">
        <f t="shared" si="1"/>
        <v>94</v>
      </c>
      <c r="J46" s="13">
        <f t="shared" si="5"/>
        <v>5465</v>
      </c>
      <c r="K46" s="13"/>
      <c r="L46" s="10">
        <f t="shared" si="2"/>
        <v>1067</v>
      </c>
    </row>
    <row r="47" spans="1:12" s="1" customFormat="1" ht="12.75">
      <c r="A47" s="10">
        <v>33</v>
      </c>
      <c r="B47" s="17"/>
      <c r="C47" s="17"/>
      <c r="D47" s="13">
        <f t="shared" si="4"/>
        <v>16321</v>
      </c>
      <c r="E47" s="10"/>
      <c r="F47" s="13">
        <f t="shared" si="0"/>
        <v>979</v>
      </c>
      <c r="G47" s="15">
        <f t="shared" si="3"/>
        <v>15342</v>
      </c>
      <c r="H47" s="15"/>
      <c r="I47" s="13">
        <f t="shared" si="1"/>
        <v>88</v>
      </c>
      <c r="J47" s="13">
        <f t="shared" si="5"/>
        <v>5553</v>
      </c>
      <c r="K47" s="13"/>
      <c r="L47" s="10">
        <f t="shared" si="2"/>
        <v>1067</v>
      </c>
    </row>
    <row r="48" spans="1:12" s="1" customFormat="1" ht="12.75">
      <c r="A48" s="10">
        <v>34</v>
      </c>
      <c r="B48" s="17"/>
      <c r="C48" s="17"/>
      <c r="D48" s="13">
        <f t="shared" si="4"/>
        <v>15342</v>
      </c>
      <c r="E48" s="10"/>
      <c r="F48" s="13">
        <f t="shared" si="0"/>
        <v>984</v>
      </c>
      <c r="G48" s="15">
        <f t="shared" si="3"/>
        <v>14358</v>
      </c>
      <c r="H48" s="15"/>
      <c r="I48" s="13">
        <f t="shared" si="1"/>
        <v>83</v>
      </c>
      <c r="J48" s="13">
        <f t="shared" si="5"/>
        <v>5636</v>
      </c>
      <c r="K48" s="13"/>
      <c r="L48" s="10">
        <f t="shared" si="2"/>
        <v>1067</v>
      </c>
    </row>
    <row r="49" spans="1:12" s="1" customFormat="1" ht="12.75">
      <c r="A49" s="10">
        <v>35</v>
      </c>
      <c r="B49" s="17"/>
      <c r="C49" s="17"/>
      <c r="D49" s="13">
        <f t="shared" si="4"/>
        <v>14358</v>
      </c>
      <c r="E49" s="10"/>
      <c r="F49" s="13">
        <f t="shared" si="0"/>
        <v>989</v>
      </c>
      <c r="G49" s="15">
        <f t="shared" si="3"/>
        <v>13369</v>
      </c>
      <c r="H49" s="15"/>
      <c r="I49" s="13">
        <f t="shared" si="1"/>
        <v>78</v>
      </c>
      <c r="J49" s="13">
        <f t="shared" si="5"/>
        <v>5714</v>
      </c>
      <c r="K49" s="13"/>
      <c r="L49" s="10">
        <f t="shared" si="2"/>
        <v>1067</v>
      </c>
    </row>
    <row r="50" spans="1:12" s="1" customFormat="1" ht="12.75">
      <c r="A50" s="10">
        <v>36</v>
      </c>
      <c r="B50" s="17"/>
      <c r="C50" s="17"/>
      <c r="D50" s="13">
        <f t="shared" si="4"/>
        <v>13369</v>
      </c>
      <c r="E50" s="10"/>
      <c r="F50" s="13">
        <f t="shared" si="0"/>
        <v>995</v>
      </c>
      <c r="G50" s="15">
        <f t="shared" si="3"/>
        <v>12374</v>
      </c>
      <c r="H50" s="15"/>
      <c r="I50" s="13">
        <f t="shared" si="1"/>
        <v>72</v>
      </c>
      <c r="J50" s="13">
        <f t="shared" si="5"/>
        <v>5786</v>
      </c>
      <c r="K50" s="13"/>
      <c r="L50" s="10">
        <f t="shared" si="2"/>
        <v>1067</v>
      </c>
    </row>
    <row r="51" spans="1:12" s="1" customFormat="1" ht="12.75">
      <c r="A51" s="10">
        <v>37</v>
      </c>
      <c r="B51" s="17"/>
      <c r="C51" s="17"/>
      <c r="D51" s="13">
        <f t="shared" si="4"/>
        <v>12374</v>
      </c>
      <c r="E51" s="10"/>
      <c r="F51" s="13">
        <f t="shared" si="0"/>
        <v>1000</v>
      </c>
      <c r="G51" s="15">
        <f t="shared" si="3"/>
        <v>11374</v>
      </c>
      <c r="H51" s="15"/>
      <c r="I51" s="13">
        <f t="shared" si="1"/>
        <v>67</v>
      </c>
      <c r="J51" s="13">
        <f t="shared" si="5"/>
        <v>5853</v>
      </c>
      <c r="K51" s="13"/>
      <c r="L51" s="10">
        <f t="shared" si="2"/>
        <v>1067</v>
      </c>
    </row>
    <row r="52" spans="1:12" s="1" customFormat="1" ht="12.75">
      <c r="A52" s="10">
        <v>38</v>
      </c>
      <c r="B52" s="17"/>
      <c r="C52" s="17"/>
      <c r="D52" s="13">
        <f t="shared" si="4"/>
        <v>11374</v>
      </c>
      <c r="E52" s="10"/>
      <c r="F52" s="13">
        <f t="shared" si="0"/>
        <v>1005</v>
      </c>
      <c r="G52" s="15">
        <f t="shared" si="3"/>
        <v>10369</v>
      </c>
      <c r="H52" s="15"/>
      <c r="I52" s="13">
        <f t="shared" si="1"/>
        <v>62</v>
      </c>
      <c r="J52" s="13">
        <f t="shared" si="5"/>
        <v>5915</v>
      </c>
      <c r="K52" s="13"/>
      <c r="L52" s="10">
        <f t="shared" si="2"/>
        <v>1067</v>
      </c>
    </row>
    <row r="53" spans="1:12" s="1" customFormat="1" ht="12.75">
      <c r="A53" s="10">
        <v>39</v>
      </c>
      <c r="B53" s="17"/>
      <c r="C53" s="17"/>
      <c r="D53" s="13">
        <f t="shared" si="4"/>
        <v>10369</v>
      </c>
      <c r="E53" s="10"/>
      <c r="F53" s="13">
        <f t="shared" si="0"/>
        <v>1011</v>
      </c>
      <c r="G53" s="15">
        <f t="shared" si="3"/>
        <v>9358</v>
      </c>
      <c r="H53" s="15"/>
      <c r="I53" s="13">
        <f t="shared" si="1"/>
        <v>56</v>
      </c>
      <c r="J53" s="13">
        <f t="shared" si="5"/>
        <v>5971</v>
      </c>
      <c r="K53" s="13"/>
      <c r="L53" s="10">
        <f t="shared" si="2"/>
        <v>1067</v>
      </c>
    </row>
    <row r="54" spans="1:12" s="1" customFormat="1" ht="12.75">
      <c r="A54" s="10">
        <v>40</v>
      </c>
      <c r="B54" s="17"/>
      <c r="C54" s="17"/>
      <c r="D54" s="13">
        <f t="shared" si="4"/>
        <v>9358</v>
      </c>
      <c r="E54" s="10"/>
      <c r="F54" s="13">
        <f t="shared" si="0"/>
        <v>1016</v>
      </c>
      <c r="G54" s="15">
        <f t="shared" si="3"/>
        <v>8342</v>
      </c>
      <c r="H54" s="15"/>
      <c r="I54" s="13">
        <f t="shared" si="1"/>
        <v>51</v>
      </c>
      <c r="J54" s="13">
        <f t="shared" si="5"/>
        <v>6022</v>
      </c>
      <c r="K54" s="13"/>
      <c r="L54" s="10">
        <f t="shared" si="2"/>
        <v>1067</v>
      </c>
    </row>
    <row r="55" spans="1:12" s="1" customFormat="1" ht="12.75">
      <c r="A55" s="10">
        <v>41</v>
      </c>
      <c r="B55" s="17"/>
      <c r="C55" s="17"/>
      <c r="D55" s="13">
        <f t="shared" si="4"/>
        <v>8342</v>
      </c>
      <c r="E55" s="10"/>
      <c r="F55" s="13">
        <f t="shared" si="0"/>
        <v>1022</v>
      </c>
      <c r="G55" s="15">
        <f t="shared" si="3"/>
        <v>7320</v>
      </c>
      <c r="H55" s="15"/>
      <c r="I55" s="13">
        <f t="shared" si="1"/>
        <v>45</v>
      </c>
      <c r="J55" s="13">
        <f t="shared" si="5"/>
        <v>6067</v>
      </c>
      <c r="K55" s="13"/>
      <c r="L55" s="10">
        <f t="shared" si="2"/>
        <v>1067</v>
      </c>
    </row>
    <row r="56" spans="1:12" s="1" customFormat="1" ht="12.75">
      <c r="A56" s="10">
        <v>42</v>
      </c>
      <c r="B56" s="17"/>
      <c r="C56" s="17"/>
      <c r="D56" s="13">
        <f t="shared" si="4"/>
        <v>7320</v>
      </c>
      <c r="E56" s="10"/>
      <c r="F56" s="13">
        <f t="shared" si="0"/>
        <v>1027</v>
      </c>
      <c r="G56" s="15">
        <f t="shared" si="3"/>
        <v>6293</v>
      </c>
      <c r="H56" s="15"/>
      <c r="I56" s="13">
        <f t="shared" si="1"/>
        <v>40</v>
      </c>
      <c r="J56" s="13">
        <f t="shared" si="5"/>
        <v>6107</v>
      </c>
      <c r="K56" s="13"/>
      <c r="L56" s="10">
        <f t="shared" si="2"/>
        <v>1067</v>
      </c>
    </row>
    <row r="57" spans="1:12" s="1" customFormat="1" ht="12.75">
      <c r="A57" s="10">
        <v>43</v>
      </c>
      <c r="B57" s="17"/>
      <c r="C57" s="17"/>
      <c r="D57" s="13">
        <f t="shared" si="4"/>
        <v>6293</v>
      </c>
      <c r="E57" s="10"/>
      <c r="F57" s="13">
        <f t="shared" si="0"/>
        <v>1033</v>
      </c>
      <c r="G57" s="15">
        <f t="shared" si="3"/>
        <v>5260</v>
      </c>
      <c r="H57" s="15"/>
      <c r="I57" s="13">
        <f t="shared" si="1"/>
        <v>34</v>
      </c>
      <c r="J57" s="13">
        <f t="shared" si="5"/>
        <v>6141</v>
      </c>
      <c r="K57" s="13"/>
      <c r="L57" s="10">
        <f t="shared" si="2"/>
        <v>1067</v>
      </c>
    </row>
    <row r="58" spans="1:12" s="1" customFormat="1" ht="12.75">
      <c r="A58" s="10">
        <v>44</v>
      </c>
      <c r="B58" s="17"/>
      <c r="C58" s="17"/>
      <c r="D58" s="13">
        <f t="shared" si="4"/>
        <v>5260</v>
      </c>
      <c r="E58" s="10"/>
      <c r="F58" s="13">
        <f t="shared" si="0"/>
        <v>1039</v>
      </c>
      <c r="G58" s="15">
        <f t="shared" si="3"/>
        <v>4221</v>
      </c>
      <c r="H58" s="15"/>
      <c r="I58" s="13">
        <f t="shared" si="1"/>
        <v>28</v>
      </c>
      <c r="J58" s="13">
        <f t="shared" si="5"/>
        <v>6169</v>
      </c>
      <c r="K58" s="13"/>
      <c r="L58" s="10">
        <f t="shared" si="2"/>
        <v>1067</v>
      </c>
    </row>
    <row r="59" spans="1:12" s="1" customFormat="1" ht="12.75">
      <c r="A59" s="10">
        <v>45</v>
      </c>
      <c r="B59" s="17"/>
      <c r="C59" s="17"/>
      <c r="D59" s="13">
        <f t="shared" si="4"/>
        <v>4221</v>
      </c>
      <c r="E59" s="10"/>
      <c r="F59" s="13">
        <f t="shared" si="0"/>
        <v>1044</v>
      </c>
      <c r="G59" s="15">
        <f t="shared" si="3"/>
        <v>3177</v>
      </c>
      <c r="H59" s="15"/>
      <c r="I59" s="13">
        <f t="shared" si="1"/>
        <v>23</v>
      </c>
      <c r="J59" s="13">
        <f t="shared" si="5"/>
        <v>6192</v>
      </c>
      <c r="K59" s="13"/>
      <c r="L59" s="10">
        <f t="shared" si="2"/>
        <v>1067</v>
      </c>
    </row>
    <row r="60" spans="1:12" s="1" customFormat="1" ht="12.75">
      <c r="A60" s="10">
        <v>46</v>
      </c>
      <c r="B60" s="17"/>
      <c r="C60" s="17"/>
      <c r="D60" s="13">
        <f t="shared" si="4"/>
        <v>3177</v>
      </c>
      <c r="E60" s="10"/>
      <c r="F60" s="13">
        <f t="shared" si="0"/>
        <v>1050</v>
      </c>
      <c r="G60" s="15">
        <f t="shared" si="3"/>
        <v>2127</v>
      </c>
      <c r="H60" s="15"/>
      <c r="I60" s="13">
        <f t="shared" si="1"/>
        <v>17</v>
      </c>
      <c r="J60" s="13">
        <f t="shared" si="5"/>
        <v>6209</v>
      </c>
      <c r="K60" s="13"/>
      <c r="L60" s="10">
        <f t="shared" si="2"/>
        <v>1067</v>
      </c>
    </row>
    <row r="61" spans="1:12" s="1" customFormat="1" ht="12.75">
      <c r="A61" s="10">
        <v>47</v>
      </c>
      <c r="B61" s="17"/>
      <c r="C61" s="17"/>
      <c r="D61" s="13">
        <f t="shared" si="4"/>
        <v>2127</v>
      </c>
      <c r="E61" s="10"/>
      <c r="F61" s="13">
        <f t="shared" si="0"/>
        <v>1056</v>
      </c>
      <c r="G61" s="15">
        <f t="shared" si="3"/>
        <v>1071</v>
      </c>
      <c r="H61" s="15"/>
      <c r="I61" s="13">
        <f t="shared" si="1"/>
        <v>11</v>
      </c>
      <c r="J61" s="13">
        <f t="shared" si="5"/>
        <v>6220</v>
      </c>
      <c r="K61" s="13"/>
      <c r="L61" s="10">
        <f t="shared" si="2"/>
        <v>1067</v>
      </c>
    </row>
    <row r="62" spans="1:12" s="1" customFormat="1" ht="12.75">
      <c r="A62" s="10">
        <v>48</v>
      </c>
      <c r="B62" s="17"/>
      <c r="C62" s="17"/>
      <c r="D62" s="13">
        <f t="shared" si="4"/>
        <v>1071</v>
      </c>
      <c r="E62" s="10"/>
      <c r="F62" s="13">
        <f>$L$2-I62+10</f>
        <v>1071</v>
      </c>
      <c r="G62" s="15">
        <f t="shared" si="3"/>
        <v>0</v>
      </c>
      <c r="H62" s="15"/>
      <c r="I62" s="13">
        <f t="shared" si="1"/>
        <v>6</v>
      </c>
      <c r="J62" s="13">
        <f t="shared" si="5"/>
        <v>6226</v>
      </c>
      <c r="K62" s="13"/>
      <c r="L62" s="10">
        <f t="shared" si="2"/>
        <v>1077</v>
      </c>
    </row>
  </sheetData>
  <sheetProtection/>
  <mergeCells count="5">
    <mergeCell ref="D8:G8"/>
    <mergeCell ref="A10:B10"/>
    <mergeCell ref="D10:G10"/>
    <mergeCell ref="D12:G12"/>
    <mergeCell ref="I12:J12"/>
  </mergeCells>
  <conditionalFormatting sqref="G12:G13 G2:G3 G5:G9 H3:H15">
    <cfRule type="cellIs" priority="12" dxfId="0" operator="between" stopIfTrue="1">
      <formula>1</formula>
      <formula>$I$3</formula>
    </cfRule>
  </conditionalFormatting>
  <conditionalFormatting sqref="G2 G5:G18">
    <cfRule type="cellIs" priority="11" dxfId="0" operator="between" stopIfTrue="1">
      <formula>1</formula>
      <formula>$H$3</formula>
    </cfRule>
  </conditionalFormatting>
  <conditionalFormatting sqref="H6:I7 H2">
    <cfRule type="cellIs" priority="10" dxfId="0" operator="between" stopIfTrue="1">
      <formula>1</formula>
      <formula>$J$6</formula>
    </cfRule>
  </conditionalFormatting>
  <conditionalFormatting sqref="H12:H15 I3:I15 H2 H5:H9">
    <cfRule type="cellIs" priority="9" dxfId="0" operator="between" stopIfTrue="1">
      <formula>1</formula>
      <formula>$J$3</formula>
    </cfRule>
  </conditionalFormatting>
  <conditionalFormatting sqref="D8:D9 F6:G7 D3 F2:G2">
    <cfRule type="cellIs" priority="8" dxfId="0" operator="between" stopIfTrue="1">
      <formula>1</formula>
      <formula>#REF!</formula>
    </cfRule>
  </conditionalFormatting>
  <conditionalFormatting sqref="G6:H7 G2">
    <cfRule type="cellIs" priority="7" dxfId="0" operator="between" stopIfTrue="1">
      <formula>1</formula>
      <formula>$I$6</formula>
    </cfRule>
  </conditionalFormatting>
  <conditionalFormatting sqref="F12:F13 F2:F3 F5:F9">
    <cfRule type="cellIs" priority="6" dxfId="0" operator="between" stopIfTrue="1">
      <formula>1</formula>
      <formula>$G$3</formula>
    </cfRule>
  </conditionalFormatting>
  <conditionalFormatting sqref="G4:H5">
    <cfRule type="cellIs" priority="5" dxfId="0" operator="between" stopIfTrue="1">
      <formula>1</formula>
      <formula>$I$4</formula>
    </cfRule>
  </conditionalFormatting>
  <conditionalFormatting sqref="G4:G5">
    <cfRule type="cellIs" priority="4" dxfId="0" operator="between" stopIfTrue="1">
      <formula>1</formula>
      <formula>$H$4</formula>
    </cfRule>
  </conditionalFormatting>
  <conditionalFormatting sqref="H4:I5">
    <cfRule type="cellIs" priority="3" dxfId="0" operator="between" stopIfTrue="1">
      <formula>1</formula>
      <formula>$J$4</formula>
    </cfRule>
  </conditionalFormatting>
  <conditionalFormatting sqref="F4:F5">
    <cfRule type="cellIs" priority="2" dxfId="0" operator="between" stopIfTrue="1">
      <formula>1</formula>
      <formula>$G$4</formula>
    </cfRule>
  </conditionalFormatting>
  <conditionalFormatting sqref="K13:K15 I12:I15 H2 J2:J15 K2:K11 I3:I9">
    <cfRule type="cellIs" priority="1" dxfId="0" operator="between" stopIfTrue="1">
      <formula>1</formula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J1" sqref="J1"/>
    </sheetView>
  </sheetViews>
  <sheetFormatPr defaultColWidth="11.57421875" defaultRowHeight="15"/>
  <cols>
    <col min="1" max="1" width="8.140625" style="26" customWidth="1"/>
    <col min="2" max="3" width="11.57421875" style="27" customWidth="1"/>
    <col min="4" max="4" width="11.57421875" style="26" hidden="1" customWidth="1"/>
    <col min="5" max="5" width="9.28125" style="26" customWidth="1"/>
    <col min="6" max="6" width="11.57421875" style="28" customWidth="1"/>
    <col min="7" max="7" width="14.28125" style="28" bestFit="1" customWidth="1"/>
    <col min="8" max="8" width="6.7109375" style="28" customWidth="1"/>
    <col min="9" max="9" width="11.57421875" style="28" customWidth="1"/>
    <col min="10" max="10" width="9.57421875" style="28" customWidth="1"/>
    <col min="11" max="11" width="7.28125" style="28" customWidth="1"/>
    <col min="12" max="16384" width="11.57421875" style="26" customWidth="1"/>
  </cols>
  <sheetData>
    <row r="1" ht="18.75" customHeight="1">
      <c r="J1" s="42" t="s">
        <v>23</v>
      </c>
    </row>
    <row r="2" spans="1:12" s="1" customFormat="1" ht="12.75">
      <c r="A2" s="1" t="s">
        <v>0</v>
      </c>
      <c r="B2" s="2"/>
      <c r="C2" s="2"/>
      <c r="F2" s="3"/>
      <c r="G2" s="4">
        <v>45000</v>
      </c>
      <c r="H2" s="3" t="s">
        <v>1</v>
      </c>
      <c r="J2" s="4">
        <f>PMT(G3/12,G4,-G2)</f>
        <v>1379.2051294429536</v>
      </c>
      <c r="K2" s="4"/>
      <c r="L2" s="5">
        <v>1379</v>
      </c>
    </row>
    <row r="3" spans="1:12" s="1" customFormat="1" ht="12.75">
      <c r="A3" s="1" t="s">
        <v>2</v>
      </c>
      <c r="B3" s="2"/>
      <c r="C3" s="2"/>
      <c r="F3" s="3"/>
      <c r="G3" s="6">
        <v>0.065</v>
      </c>
      <c r="H3" s="6"/>
      <c r="I3" s="3"/>
      <c r="J3" s="3"/>
      <c r="K3" s="3"/>
      <c r="L3" s="7"/>
    </row>
    <row r="4" spans="1:11" s="1" customFormat="1" ht="12.75">
      <c r="A4" s="1" t="s">
        <v>3</v>
      </c>
      <c r="B4" s="2"/>
      <c r="C4" s="2"/>
      <c r="F4" s="3"/>
      <c r="G4" s="3">
        <v>36</v>
      </c>
      <c r="H4" s="3"/>
      <c r="I4" s="3"/>
      <c r="J4" s="8"/>
      <c r="K4" s="8"/>
    </row>
    <row r="5" spans="2:10" s="1" customFormat="1" ht="12.75">
      <c r="B5" s="2"/>
      <c r="C5" s="2"/>
      <c r="F5" s="3"/>
      <c r="G5" s="3"/>
      <c r="H5" s="3"/>
      <c r="I5" s="3"/>
      <c r="J5" s="9"/>
    </row>
    <row r="6" spans="1:12" s="1" customFormat="1" ht="14.25">
      <c r="A6" s="10" t="s">
        <v>4</v>
      </c>
      <c r="B6" s="11"/>
      <c r="C6" s="11"/>
      <c r="D6" s="12"/>
      <c r="E6" s="10"/>
      <c r="F6" s="13"/>
      <c r="G6" s="13"/>
      <c r="H6" s="13" t="s">
        <v>5</v>
      </c>
      <c r="I6" s="13"/>
      <c r="J6" s="14"/>
      <c r="K6" s="15"/>
      <c r="L6" s="16"/>
    </row>
    <row r="7" spans="1:12" s="1" customFormat="1" ht="14.25">
      <c r="A7" s="10"/>
      <c r="B7" s="17"/>
      <c r="C7" s="17"/>
      <c r="D7" s="12"/>
      <c r="E7" s="10"/>
      <c r="F7" s="13"/>
      <c r="G7" s="13"/>
      <c r="H7" s="13"/>
      <c r="I7" s="13"/>
      <c r="J7" s="14"/>
      <c r="K7" s="15"/>
      <c r="L7" s="16"/>
    </row>
    <row r="8" spans="1:12" s="1" customFormat="1" ht="15">
      <c r="A8" s="10" t="s">
        <v>6</v>
      </c>
      <c r="B8" s="17"/>
      <c r="C8" s="17"/>
      <c r="D8" s="34"/>
      <c r="E8" s="35"/>
      <c r="F8" s="35"/>
      <c r="G8" s="35"/>
      <c r="H8" s="13" t="s">
        <v>7</v>
      </c>
      <c r="I8" s="13"/>
      <c r="J8" s="18"/>
      <c r="K8" s="15"/>
      <c r="L8" s="16"/>
    </row>
    <row r="9" spans="1:12" s="1" customFormat="1" ht="15">
      <c r="A9" s="19"/>
      <c r="B9" s="17"/>
      <c r="C9" s="17"/>
      <c r="D9" s="29"/>
      <c r="E9" s="30"/>
      <c r="F9" s="30"/>
      <c r="G9" s="30"/>
      <c r="H9" s="13"/>
      <c r="I9" s="13"/>
      <c r="J9" s="18"/>
      <c r="K9" s="15"/>
      <c r="L9" s="16"/>
    </row>
    <row r="10" spans="1:12" s="1" customFormat="1" ht="15">
      <c r="A10" s="36" t="s">
        <v>8</v>
      </c>
      <c r="B10" s="36"/>
      <c r="C10" s="31"/>
      <c r="D10" s="37"/>
      <c r="E10" s="35"/>
      <c r="F10" s="35"/>
      <c r="G10" s="35"/>
      <c r="H10" s="13" t="s">
        <v>9</v>
      </c>
      <c r="I10" s="13"/>
      <c r="J10" s="18"/>
      <c r="K10" s="15"/>
      <c r="L10" s="16"/>
    </row>
    <row r="11" spans="1:12" s="1" customFormat="1" ht="15">
      <c r="A11" s="31"/>
      <c r="B11" s="31"/>
      <c r="C11" s="31"/>
      <c r="D11" s="32"/>
      <c r="E11" s="30"/>
      <c r="F11" s="30"/>
      <c r="G11" s="30"/>
      <c r="H11" s="13"/>
      <c r="I11" s="13"/>
      <c r="J11" s="18"/>
      <c r="K11" s="15"/>
      <c r="L11" s="16"/>
    </row>
    <row r="12" spans="1:12" s="1" customFormat="1" ht="15.75">
      <c r="A12" s="13" t="s">
        <v>10</v>
      </c>
      <c r="B12" s="20"/>
      <c r="C12" s="20"/>
      <c r="D12" s="38"/>
      <c r="E12" s="39"/>
      <c r="F12" s="39"/>
      <c r="G12" s="39"/>
      <c r="H12" s="13"/>
      <c r="I12" s="40"/>
      <c r="J12" s="41"/>
      <c r="K12" s="13"/>
      <c r="L12" s="16"/>
    </row>
    <row r="13" spans="1:12" s="1" customFormat="1" ht="25.5">
      <c r="A13" s="21" t="s">
        <v>11</v>
      </c>
      <c r="B13" s="22" t="s">
        <v>12</v>
      </c>
      <c r="C13" s="21" t="s">
        <v>13</v>
      </c>
      <c r="D13" s="21"/>
      <c r="E13" s="21" t="s">
        <v>14</v>
      </c>
      <c r="F13" s="21" t="s">
        <v>15</v>
      </c>
      <c r="G13" s="21" t="s">
        <v>16</v>
      </c>
      <c r="H13" s="21" t="s">
        <v>17</v>
      </c>
      <c r="I13" s="21" t="s">
        <v>18</v>
      </c>
      <c r="J13" s="21" t="s">
        <v>19</v>
      </c>
      <c r="K13" s="21" t="s">
        <v>17</v>
      </c>
      <c r="L13" s="21" t="s">
        <v>20</v>
      </c>
    </row>
    <row r="14" spans="1:12" s="1" customFormat="1" ht="12.75">
      <c r="A14" s="23"/>
      <c r="B14" s="17"/>
      <c r="C14" s="17"/>
      <c r="D14" s="23"/>
      <c r="E14" s="23"/>
      <c r="F14" s="24"/>
      <c r="G14" s="24">
        <f>G2</f>
        <v>45000</v>
      </c>
      <c r="H14" s="24"/>
      <c r="I14" s="24"/>
      <c r="J14" s="25">
        <v>0</v>
      </c>
      <c r="K14" s="25"/>
      <c r="L14" s="23"/>
    </row>
    <row r="15" spans="1:12" s="1" customFormat="1" ht="12.75">
      <c r="A15" s="10">
        <v>1</v>
      </c>
      <c r="B15" s="17"/>
      <c r="C15" s="17"/>
      <c r="D15" s="10">
        <f>G14</f>
        <v>45000</v>
      </c>
      <c r="E15" s="10"/>
      <c r="F15" s="13">
        <f aca="true" t="shared" si="0" ref="F15:F49">$L$2-I15</f>
        <v>1135</v>
      </c>
      <c r="G15" s="24">
        <f>G14-F15</f>
        <v>43865</v>
      </c>
      <c r="H15" s="15"/>
      <c r="I15" s="13">
        <f aca="true" t="shared" si="1" ref="I15:I50">ROUND(IF(A15&lt;=$G$4,IPMT($G$3/12,A15,$G$4,-$G$2),""),0)</f>
        <v>244</v>
      </c>
      <c r="J15" s="13">
        <f>I15</f>
        <v>244</v>
      </c>
      <c r="K15" s="13"/>
      <c r="L15" s="10">
        <f aca="true" t="shared" si="2" ref="L15:L50">I15+F15</f>
        <v>1379</v>
      </c>
    </row>
    <row r="16" spans="1:12" s="1" customFormat="1" ht="12.75">
      <c r="A16" s="10">
        <v>2</v>
      </c>
      <c r="B16" s="17"/>
      <c r="C16" s="17"/>
      <c r="D16" s="13">
        <f>G15</f>
        <v>43865</v>
      </c>
      <c r="E16" s="10"/>
      <c r="F16" s="13">
        <f t="shared" si="0"/>
        <v>1141</v>
      </c>
      <c r="G16" s="24">
        <f aca="true" t="shared" si="3" ref="G16:G50">G15-F16</f>
        <v>42724</v>
      </c>
      <c r="H16" s="15"/>
      <c r="I16" s="13">
        <f t="shared" si="1"/>
        <v>238</v>
      </c>
      <c r="J16" s="13">
        <f>I16+J15</f>
        <v>482</v>
      </c>
      <c r="K16" s="13"/>
      <c r="L16" s="10">
        <f t="shared" si="2"/>
        <v>1379</v>
      </c>
    </row>
    <row r="17" spans="1:14" s="1" customFormat="1" ht="12.75">
      <c r="A17" s="10">
        <v>3</v>
      </c>
      <c r="B17" s="17"/>
      <c r="C17" s="17"/>
      <c r="D17" s="13">
        <f aca="true" t="shared" si="4" ref="D17:D50">G16</f>
        <v>42724</v>
      </c>
      <c r="E17" s="10"/>
      <c r="F17" s="13">
        <f t="shared" si="0"/>
        <v>1148</v>
      </c>
      <c r="G17" s="24">
        <f t="shared" si="3"/>
        <v>41576</v>
      </c>
      <c r="H17" s="15"/>
      <c r="I17" s="13">
        <f t="shared" si="1"/>
        <v>231</v>
      </c>
      <c r="J17" s="13">
        <f aca="true" t="shared" si="5" ref="J17:J50">I17+J16</f>
        <v>713</v>
      </c>
      <c r="K17" s="13"/>
      <c r="L17" s="10">
        <f t="shared" si="2"/>
        <v>1379</v>
      </c>
      <c r="N17" s="33"/>
    </row>
    <row r="18" spans="1:12" s="1" customFormat="1" ht="12.75">
      <c r="A18" s="10">
        <v>4</v>
      </c>
      <c r="B18" s="17"/>
      <c r="C18" s="17"/>
      <c r="D18" s="13">
        <f t="shared" si="4"/>
        <v>41576</v>
      </c>
      <c r="E18" s="10"/>
      <c r="F18" s="13">
        <f t="shared" si="0"/>
        <v>1154</v>
      </c>
      <c r="G18" s="24">
        <f t="shared" si="3"/>
        <v>40422</v>
      </c>
      <c r="H18" s="15"/>
      <c r="I18" s="13">
        <f t="shared" si="1"/>
        <v>225</v>
      </c>
      <c r="J18" s="13">
        <f t="shared" si="5"/>
        <v>938</v>
      </c>
      <c r="K18" s="13"/>
      <c r="L18" s="10">
        <f t="shared" si="2"/>
        <v>1379</v>
      </c>
    </row>
    <row r="19" spans="1:12" s="1" customFormat="1" ht="12.75">
      <c r="A19" s="10">
        <v>5</v>
      </c>
      <c r="B19" s="17"/>
      <c r="C19" s="17"/>
      <c r="D19" s="13">
        <f t="shared" si="4"/>
        <v>40422</v>
      </c>
      <c r="E19" s="10"/>
      <c r="F19" s="13">
        <f t="shared" si="0"/>
        <v>1160</v>
      </c>
      <c r="G19" s="15">
        <f t="shared" si="3"/>
        <v>39262</v>
      </c>
      <c r="H19" s="15"/>
      <c r="I19" s="13">
        <f t="shared" si="1"/>
        <v>219</v>
      </c>
      <c r="J19" s="13">
        <f t="shared" si="5"/>
        <v>1157</v>
      </c>
      <c r="K19" s="13"/>
      <c r="L19" s="10">
        <f t="shared" si="2"/>
        <v>1379</v>
      </c>
    </row>
    <row r="20" spans="1:12" s="1" customFormat="1" ht="12.75">
      <c r="A20" s="10">
        <v>6</v>
      </c>
      <c r="B20" s="17"/>
      <c r="C20" s="17"/>
      <c r="D20" s="13">
        <f t="shared" si="4"/>
        <v>39262</v>
      </c>
      <c r="E20" s="10"/>
      <c r="F20" s="13">
        <f t="shared" si="0"/>
        <v>1166</v>
      </c>
      <c r="G20" s="15">
        <f t="shared" si="3"/>
        <v>38096</v>
      </c>
      <c r="H20" s="15"/>
      <c r="I20" s="13">
        <f t="shared" si="1"/>
        <v>213</v>
      </c>
      <c r="J20" s="13">
        <f>I20+J19</f>
        <v>1370</v>
      </c>
      <c r="K20" s="13"/>
      <c r="L20" s="10">
        <f t="shared" si="2"/>
        <v>1379</v>
      </c>
    </row>
    <row r="21" spans="1:12" s="1" customFormat="1" ht="12.75">
      <c r="A21" s="10">
        <v>7</v>
      </c>
      <c r="B21" s="17"/>
      <c r="C21" s="17"/>
      <c r="D21" s="13">
        <f t="shared" si="4"/>
        <v>38096</v>
      </c>
      <c r="E21" s="13"/>
      <c r="F21" s="13">
        <f t="shared" si="0"/>
        <v>1173</v>
      </c>
      <c r="G21" s="15">
        <f t="shared" si="3"/>
        <v>36923</v>
      </c>
      <c r="H21" s="15"/>
      <c r="I21" s="13">
        <f t="shared" si="1"/>
        <v>206</v>
      </c>
      <c r="J21" s="13">
        <f t="shared" si="5"/>
        <v>1576</v>
      </c>
      <c r="K21" s="13"/>
      <c r="L21" s="10">
        <f t="shared" si="2"/>
        <v>1379</v>
      </c>
    </row>
    <row r="22" spans="1:12" s="1" customFormat="1" ht="12.75">
      <c r="A22" s="10">
        <v>8</v>
      </c>
      <c r="B22" s="17"/>
      <c r="C22" s="17"/>
      <c r="D22" s="13">
        <f t="shared" si="4"/>
        <v>36923</v>
      </c>
      <c r="E22" s="13"/>
      <c r="F22" s="13">
        <f t="shared" si="0"/>
        <v>1179</v>
      </c>
      <c r="G22" s="15">
        <f t="shared" si="3"/>
        <v>35744</v>
      </c>
      <c r="H22" s="15"/>
      <c r="I22" s="13">
        <f t="shared" si="1"/>
        <v>200</v>
      </c>
      <c r="J22" s="13">
        <f t="shared" si="5"/>
        <v>1776</v>
      </c>
      <c r="K22" s="13"/>
      <c r="L22" s="10">
        <f t="shared" si="2"/>
        <v>1379</v>
      </c>
    </row>
    <row r="23" spans="1:12" s="1" customFormat="1" ht="12.75">
      <c r="A23" s="10">
        <v>9</v>
      </c>
      <c r="B23" s="17"/>
      <c r="C23" s="17"/>
      <c r="D23" s="13">
        <f t="shared" si="4"/>
        <v>35744</v>
      </c>
      <c r="E23" s="13"/>
      <c r="F23" s="13">
        <f t="shared" si="0"/>
        <v>1185</v>
      </c>
      <c r="G23" s="15">
        <f t="shared" si="3"/>
        <v>34559</v>
      </c>
      <c r="H23" s="15"/>
      <c r="I23" s="13">
        <f t="shared" si="1"/>
        <v>194</v>
      </c>
      <c r="J23" s="13">
        <f t="shared" si="5"/>
        <v>1970</v>
      </c>
      <c r="K23" s="13"/>
      <c r="L23" s="10">
        <f t="shared" si="2"/>
        <v>1379</v>
      </c>
    </row>
    <row r="24" spans="1:12" s="1" customFormat="1" ht="12.75">
      <c r="A24" s="10">
        <v>10</v>
      </c>
      <c r="B24" s="17"/>
      <c r="C24" s="17"/>
      <c r="D24" s="13">
        <f t="shared" si="4"/>
        <v>34559</v>
      </c>
      <c r="E24" s="13"/>
      <c r="F24" s="13">
        <f t="shared" si="0"/>
        <v>1192</v>
      </c>
      <c r="G24" s="15">
        <f t="shared" si="3"/>
        <v>33367</v>
      </c>
      <c r="H24" s="15"/>
      <c r="I24" s="13">
        <f t="shared" si="1"/>
        <v>187</v>
      </c>
      <c r="J24" s="13">
        <f t="shared" si="5"/>
        <v>2157</v>
      </c>
      <c r="K24" s="13"/>
      <c r="L24" s="10">
        <f t="shared" si="2"/>
        <v>1379</v>
      </c>
    </row>
    <row r="25" spans="1:12" s="3" customFormat="1" ht="12.75">
      <c r="A25" s="13">
        <v>11</v>
      </c>
      <c r="B25" s="17"/>
      <c r="C25" s="17"/>
      <c r="D25" s="13">
        <f t="shared" si="4"/>
        <v>33367</v>
      </c>
      <c r="E25" s="13"/>
      <c r="F25" s="13">
        <f t="shared" si="0"/>
        <v>1198</v>
      </c>
      <c r="G25" s="15">
        <f t="shared" si="3"/>
        <v>32169</v>
      </c>
      <c r="H25" s="15"/>
      <c r="I25" s="13">
        <f t="shared" si="1"/>
        <v>181</v>
      </c>
      <c r="J25" s="13">
        <f t="shared" si="5"/>
        <v>2338</v>
      </c>
      <c r="K25" s="13"/>
      <c r="L25" s="13">
        <f t="shared" si="2"/>
        <v>1379</v>
      </c>
    </row>
    <row r="26" spans="1:12" s="1" customFormat="1" ht="12.75">
      <c r="A26" s="10">
        <v>12</v>
      </c>
      <c r="B26" s="17"/>
      <c r="C26" s="17"/>
      <c r="D26" s="13">
        <f t="shared" si="4"/>
        <v>32169</v>
      </c>
      <c r="E26" s="13"/>
      <c r="F26" s="13">
        <f t="shared" si="0"/>
        <v>1205</v>
      </c>
      <c r="G26" s="15">
        <f t="shared" si="3"/>
        <v>30964</v>
      </c>
      <c r="H26" s="15"/>
      <c r="I26" s="13">
        <f t="shared" si="1"/>
        <v>174</v>
      </c>
      <c r="J26" s="13">
        <f t="shared" si="5"/>
        <v>2512</v>
      </c>
      <c r="K26" s="13"/>
      <c r="L26" s="10">
        <f t="shared" si="2"/>
        <v>1379</v>
      </c>
    </row>
    <row r="27" spans="1:12" s="1" customFormat="1" ht="12.75">
      <c r="A27" s="10">
        <v>13</v>
      </c>
      <c r="B27" s="17"/>
      <c r="C27" s="17"/>
      <c r="D27" s="13">
        <f t="shared" si="4"/>
        <v>30964</v>
      </c>
      <c r="E27" s="13"/>
      <c r="F27" s="13">
        <f t="shared" si="0"/>
        <v>1211</v>
      </c>
      <c r="G27" s="15">
        <f t="shared" si="3"/>
        <v>29753</v>
      </c>
      <c r="H27" s="15"/>
      <c r="I27" s="13">
        <f t="shared" si="1"/>
        <v>168</v>
      </c>
      <c r="J27" s="13">
        <f t="shared" si="5"/>
        <v>2680</v>
      </c>
      <c r="K27" s="13"/>
      <c r="L27" s="10">
        <f t="shared" si="2"/>
        <v>1379</v>
      </c>
    </row>
    <row r="28" spans="1:12" s="1" customFormat="1" ht="12.75">
      <c r="A28" s="10">
        <v>14</v>
      </c>
      <c r="B28" s="17"/>
      <c r="C28" s="17"/>
      <c r="D28" s="13">
        <f t="shared" si="4"/>
        <v>29753</v>
      </c>
      <c r="E28" s="13"/>
      <c r="F28" s="13">
        <f t="shared" si="0"/>
        <v>1218</v>
      </c>
      <c r="G28" s="15">
        <f t="shared" si="3"/>
        <v>28535</v>
      </c>
      <c r="H28" s="15"/>
      <c r="I28" s="13">
        <f t="shared" si="1"/>
        <v>161</v>
      </c>
      <c r="J28" s="13">
        <f t="shared" si="5"/>
        <v>2841</v>
      </c>
      <c r="K28" s="13"/>
      <c r="L28" s="10">
        <f t="shared" si="2"/>
        <v>1379</v>
      </c>
    </row>
    <row r="29" spans="1:12" s="1" customFormat="1" ht="12.75">
      <c r="A29" s="10">
        <v>15</v>
      </c>
      <c r="B29" s="17"/>
      <c r="C29" s="17"/>
      <c r="D29" s="13">
        <f t="shared" si="4"/>
        <v>28535</v>
      </c>
      <c r="E29" s="13"/>
      <c r="F29" s="13">
        <f t="shared" si="0"/>
        <v>1224</v>
      </c>
      <c r="G29" s="15">
        <f t="shared" si="3"/>
        <v>27311</v>
      </c>
      <c r="H29" s="15"/>
      <c r="I29" s="13">
        <f t="shared" si="1"/>
        <v>155</v>
      </c>
      <c r="J29" s="13">
        <f t="shared" si="5"/>
        <v>2996</v>
      </c>
      <c r="K29" s="13"/>
      <c r="L29" s="10">
        <f t="shared" si="2"/>
        <v>1379</v>
      </c>
    </row>
    <row r="30" spans="1:12" s="1" customFormat="1" ht="12.75">
      <c r="A30" s="10">
        <v>16</v>
      </c>
      <c r="B30" s="17"/>
      <c r="C30" s="17"/>
      <c r="D30" s="13">
        <f t="shared" si="4"/>
        <v>27311</v>
      </c>
      <c r="E30" s="13"/>
      <c r="F30" s="13">
        <f t="shared" si="0"/>
        <v>1231</v>
      </c>
      <c r="G30" s="15">
        <f t="shared" si="3"/>
        <v>26080</v>
      </c>
      <c r="H30" s="15"/>
      <c r="I30" s="13">
        <f t="shared" si="1"/>
        <v>148</v>
      </c>
      <c r="J30" s="13">
        <f t="shared" si="5"/>
        <v>3144</v>
      </c>
      <c r="K30" s="13"/>
      <c r="L30" s="10">
        <f t="shared" si="2"/>
        <v>1379</v>
      </c>
    </row>
    <row r="31" spans="1:12" s="1" customFormat="1" ht="12.75">
      <c r="A31" s="10">
        <v>17</v>
      </c>
      <c r="B31" s="17"/>
      <c r="C31" s="17"/>
      <c r="D31" s="13">
        <f t="shared" si="4"/>
        <v>26080</v>
      </c>
      <c r="E31" s="13"/>
      <c r="F31" s="13">
        <f t="shared" si="0"/>
        <v>1238</v>
      </c>
      <c r="G31" s="15">
        <f t="shared" si="3"/>
        <v>24842</v>
      </c>
      <c r="H31" s="15"/>
      <c r="I31" s="13">
        <f t="shared" si="1"/>
        <v>141</v>
      </c>
      <c r="J31" s="13">
        <f t="shared" si="5"/>
        <v>3285</v>
      </c>
      <c r="K31" s="13"/>
      <c r="L31" s="10">
        <f t="shared" si="2"/>
        <v>1379</v>
      </c>
    </row>
    <row r="32" spans="1:12" s="3" customFormat="1" ht="12.75">
      <c r="A32" s="13">
        <v>18</v>
      </c>
      <c r="B32" s="17"/>
      <c r="C32" s="17"/>
      <c r="D32" s="13">
        <f t="shared" si="4"/>
        <v>24842</v>
      </c>
      <c r="E32" s="13"/>
      <c r="F32" s="13">
        <f t="shared" si="0"/>
        <v>1244</v>
      </c>
      <c r="G32" s="15">
        <f t="shared" si="3"/>
        <v>23598</v>
      </c>
      <c r="H32" s="15"/>
      <c r="I32" s="13">
        <f t="shared" si="1"/>
        <v>135</v>
      </c>
      <c r="J32" s="13">
        <f t="shared" si="5"/>
        <v>3420</v>
      </c>
      <c r="K32" s="13"/>
      <c r="L32" s="13">
        <f t="shared" si="2"/>
        <v>1379</v>
      </c>
    </row>
    <row r="33" spans="1:12" s="1" customFormat="1" ht="12.75">
      <c r="A33" s="10">
        <v>19</v>
      </c>
      <c r="B33" s="17"/>
      <c r="C33" s="17"/>
      <c r="D33" s="13">
        <f t="shared" si="4"/>
        <v>23598</v>
      </c>
      <c r="E33" s="13"/>
      <c r="F33" s="13">
        <f t="shared" si="0"/>
        <v>1251</v>
      </c>
      <c r="G33" s="15">
        <f t="shared" si="3"/>
        <v>22347</v>
      </c>
      <c r="H33" s="15"/>
      <c r="I33" s="13">
        <f t="shared" si="1"/>
        <v>128</v>
      </c>
      <c r="J33" s="13">
        <f t="shared" si="5"/>
        <v>3548</v>
      </c>
      <c r="K33" s="13"/>
      <c r="L33" s="10">
        <f t="shared" si="2"/>
        <v>1379</v>
      </c>
    </row>
    <row r="34" spans="1:12" s="1" customFormat="1" ht="12.75">
      <c r="A34" s="10">
        <v>20</v>
      </c>
      <c r="B34" s="17"/>
      <c r="C34" s="17"/>
      <c r="D34" s="13">
        <f t="shared" si="4"/>
        <v>22347</v>
      </c>
      <c r="E34" s="13"/>
      <c r="F34" s="13">
        <f t="shared" si="0"/>
        <v>1258</v>
      </c>
      <c r="G34" s="15">
        <f t="shared" si="3"/>
        <v>21089</v>
      </c>
      <c r="H34" s="15"/>
      <c r="I34" s="13">
        <f t="shared" si="1"/>
        <v>121</v>
      </c>
      <c r="J34" s="13">
        <f t="shared" si="5"/>
        <v>3669</v>
      </c>
      <c r="K34" s="13"/>
      <c r="L34" s="10">
        <f t="shared" si="2"/>
        <v>1379</v>
      </c>
    </row>
    <row r="35" spans="1:12" s="1" customFormat="1" ht="12.75">
      <c r="A35" s="10">
        <v>21</v>
      </c>
      <c r="B35" s="17"/>
      <c r="C35" s="17"/>
      <c r="D35" s="13">
        <f t="shared" si="4"/>
        <v>21089</v>
      </c>
      <c r="E35" s="10"/>
      <c r="F35" s="13">
        <f t="shared" si="0"/>
        <v>1265</v>
      </c>
      <c r="G35" s="15">
        <f t="shared" si="3"/>
        <v>19824</v>
      </c>
      <c r="H35" s="15"/>
      <c r="I35" s="13">
        <f t="shared" si="1"/>
        <v>114</v>
      </c>
      <c r="J35" s="13">
        <f t="shared" si="5"/>
        <v>3783</v>
      </c>
      <c r="K35" s="13"/>
      <c r="L35" s="10">
        <f t="shared" si="2"/>
        <v>1379</v>
      </c>
    </row>
    <row r="36" spans="1:12" s="1" customFormat="1" ht="12.75">
      <c r="A36" s="10">
        <v>22</v>
      </c>
      <c r="B36" s="17"/>
      <c r="C36" s="17"/>
      <c r="D36" s="13">
        <f t="shared" si="4"/>
        <v>19824</v>
      </c>
      <c r="E36" s="10"/>
      <c r="F36" s="13">
        <f t="shared" si="0"/>
        <v>1272</v>
      </c>
      <c r="G36" s="15">
        <f t="shared" si="3"/>
        <v>18552</v>
      </c>
      <c r="H36" s="15"/>
      <c r="I36" s="13">
        <f t="shared" si="1"/>
        <v>107</v>
      </c>
      <c r="J36" s="13">
        <f t="shared" si="5"/>
        <v>3890</v>
      </c>
      <c r="K36" s="13"/>
      <c r="L36" s="10">
        <f t="shared" si="2"/>
        <v>1379</v>
      </c>
    </row>
    <row r="37" spans="1:12" s="1" customFormat="1" ht="12.75">
      <c r="A37" s="10">
        <v>23</v>
      </c>
      <c r="B37" s="17"/>
      <c r="C37" s="17"/>
      <c r="D37" s="13">
        <f t="shared" si="4"/>
        <v>18552</v>
      </c>
      <c r="E37" s="10"/>
      <c r="F37" s="13">
        <f t="shared" si="0"/>
        <v>1279</v>
      </c>
      <c r="G37" s="15">
        <f t="shared" si="3"/>
        <v>17273</v>
      </c>
      <c r="H37" s="15"/>
      <c r="I37" s="13">
        <f t="shared" si="1"/>
        <v>100</v>
      </c>
      <c r="J37" s="13">
        <f t="shared" si="5"/>
        <v>3990</v>
      </c>
      <c r="K37" s="13"/>
      <c r="L37" s="10">
        <f t="shared" si="2"/>
        <v>1379</v>
      </c>
    </row>
    <row r="38" spans="1:12" s="1" customFormat="1" ht="12.75">
      <c r="A38" s="10">
        <v>24</v>
      </c>
      <c r="B38" s="17"/>
      <c r="C38" s="17"/>
      <c r="D38" s="13">
        <f t="shared" si="4"/>
        <v>17273</v>
      </c>
      <c r="E38" s="10"/>
      <c r="F38" s="13">
        <f t="shared" si="0"/>
        <v>1285</v>
      </c>
      <c r="G38" s="15">
        <f t="shared" si="3"/>
        <v>15988</v>
      </c>
      <c r="H38" s="15"/>
      <c r="I38" s="13">
        <f t="shared" si="1"/>
        <v>94</v>
      </c>
      <c r="J38" s="13">
        <f t="shared" si="5"/>
        <v>4084</v>
      </c>
      <c r="K38" s="13"/>
      <c r="L38" s="10">
        <f t="shared" si="2"/>
        <v>1379</v>
      </c>
    </row>
    <row r="39" spans="1:12" s="1" customFormat="1" ht="12.75">
      <c r="A39" s="10">
        <v>25</v>
      </c>
      <c r="B39" s="17"/>
      <c r="C39" s="17"/>
      <c r="D39" s="13">
        <f t="shared" si="4"/>
        <v>15988</v>
      </c>
      <c r="E39" s="10"/>
      <c r="F39" s="13">
        <f t="shared" si="0"/>
        <v>1292</v>
      </c>
      <c r="G39" s="15">
        <f t="shared" si="3"/>
        <v>14696</v>
      </c>
      <c r="H39" s="15"/>
      <c r="I39" s="13">
        <f t="shared" si="1"/>
        <v>87</v>
      </c>
      <c r="J39" s="13">
        <f t="shared" si="5"/>
        <v>4171</v>
      </c>
      <c r="K39" s="13"/>
      <c r="L39" s="10">
        <f t="shared" si="2"/>
        <v>1379</v>
      </c>
    </row>
    <row r="40" spans="1:12" s="1" customFormat="1" ht="12.75">
      <c r="A40" s="10">
        <v>26</v>
      </c>
      <c r="B40" s="17"/>
      <c r="C40" s="17"/>
      <c r="D40" s="13">
        <f t="shared" si="4"/>
        <v>14696</v>
      </c>
      <c r="E40" s="10"/>
      <c r="F40" s="13">
        <f t="shared" si="0"/>
        <v>1299</v>
      </c>
      <c r="G40" s="15">
        <f t="shared" si="3"/>
        <v>13397</v>
      </c>
      <c r="H40" s="15"/>
      <c r="I40" s="13">
        <f t="shared" si="1"/>
        <v>80</v>
      </c>
      <c r="J40" s="13">
        <f t="shared" si="5"/>
        <v>4251</v>
      </c>
      <c r="K40" s="13"/>
      <c r="L40" s="10">
        <f t="shared" si="2"/>
        <v>1379</v>
      </c>
    </row>
    <row r="41" spans="1:12" s="1" customFormat="1" ht="12.75">
      <c r="A41" s="10">
        <v>27</v>
      </c>
      <c r="B41" s="17"/>
      <c r="C41" s="17"/>
      <c r="D41" s="13">
        <f t="shared" si="4"/>
        <v>13397</v>
      </c>
      <c r="E41" s="10"/>
      <c r="F41" s="13">
        <f t="shared" si="0"/>
        <v>1306</v>
      </c>
      <c r="G41" s="15">
        <f t="shared" si="3"/>
        <v>12091</v>
      </c>
      <c r="H41" s="15"/>
      <c r="I41" s="13">
        <f t="shared" si="1"/>
        <v>73</v>
      </c>
      <c r="J41" s="13">
        <f t="shared" si="5"/>
        <v>4324</v>
      </c>
      <c r="K41" s="13"/>
      <c r="L41" s="10">
        <f t="shared" si="2"/>
        <v>1379</v>
      </c>
    </row>
    <row r="42" spans="1:12" s="1" customFormat="1" ht="12.75">
      <c r="A42" s="10">
        <v>28</v>
      </c>
      <c r="B42" s="17"/>
      <c r="C42" s="17"/>
      <c r="D42" s="13">
        <f t="shared" si="4"/>
        <v>12091</v>
      </c>
      <c r="E42" s="10"/>
      <c r="F42" s="13">
        <f t="shared" si="0"/>
        <v>1314</v>
      </c>
      <c r="G42" s="15">
        <f t="shared" si="3"/>
        <v>10777</v>
      </c>
      <c r="H42" s="15"/>
      <c r="I42" s="13">
        <f t="shared" si="1"/>
        <v>65</v>
      </c>
      <c r="J42" s="13">
        <f t="shared" si="5"/>
        <v>4389</v>
      </c>
      <c r="K42" s="13"/>
      <c r="L42" s="10">
        <f t="shared" si="2"/>
        <v>1379</v>
      </c>
    </row>
    <row r="43" spans="1:12" s="1" customFormat="1" ht="12.75">
      <c r="A43" s="10">
        <v>29</v>
      </c>
      <c r="B43" s="17"/>
      <c r="C43" s="17"/>
      <c r="D43" s="13">
        <f t="shared" si="4"/>
        <v>10777</v>
      </c>
      <c r="E43" s="10"/>
      <c r="F43" s="13">
        <f t="shared" si="0"/>
        <v>1321</v>
      </c>
      <c r="G43" s="15">
        <f t="shared" si="3"/>
        <v>9456</v>
      </c>
      <c r="H43" s="15"/>
      <c r="I43" s="13">
        <f t="shared" si="1"/>
        <v>58</v>
      </c>
      <c r="J43" s="13">
        <f t="shared" si="5"/>
        <v>4447</v>
      </c>
      <c r="K43" s="13"/>
      <c r="L43" s="10">
        <f t="shared" si="2"/>
        <v>1379</v>
      </c>
    </row>
    <row r="44" spans="1:12" s="1" customFormat="1" ht="12.75">
      <c r="A44" s="10">
        <v>30</v>
      </c>
      <c r="B44" s="17"/>
      <c r="C44" s="17"/>
      <c r="D44" s="13">
        <f t="shared" si="4"/>
        <v>9456</v>
      </c>
      <c r="E44" s="10"/>
      <c r="F44" s="13">
        <f t="shared" si="0"/>
        <v>1328</v>
      </c>
      <c r="G44" s="15">
        <f t="shared" si="3"/>
        <v>8128</v>
      </c>
      <c r="H44" s="15"/>
      <c r="I44" s="13">
        <f t="shared" si="1"/>
        <v>51</v>
      </c>
      <c r="J44" s="13">
        <f t="shared" si="5"/>
        <v>4498</v>
      </c>
      <c r="K44" s="13"/>
      <c r="L44" s="10">
        <f t="shared" si="2"/>
        <v>1379</v>
      </c>
    </row>
    <row r="45" spans="1:12" s="1" customFormat="1" ht="12.75">
      <c r="A45" s="10">
        <v>31</v>
      </c>
      <c r="B45" s="17"/>
      <c r="C45" s="17"/>
      <c r="D45" s="13">
        <f t="shared" si="4"/>
        <v>8128</v>
      </c>
      <c r="E45" s="10"/>
      <c r="F45" s="13">
        <f t="shared" si="0"/>
        <v>1335</v>
      </c>
      <c r="G45" s="15">
        <f t="shared" si="3"/>
        <v>6793</v>
      </c>
      <c r="H45" s="15"/>
      <c r="I45" s="13">
        <f t="shared" si="1"/>
        <v>44</v>
      </c>
      <c r="J45" s="13">
        <f t="shared" si="5"/>
        <v>4542</v>
      </c>
      <c r="K45" s="13"/>
      <c r="L45" s="10">
        <f t="shared" si="2"/>
        <v>1379</v>
      </c>
    </row>
    <row r="46" spans="1:12" s="1" customFormat="1" ht="12.75">
      <c r="A46" s="10">
        <v>32</v>
      </c>
      <c r="B46" s="17"/>
      <c r="C46" s="17"/>
      <c r="D46" s="13">
        <f t="shared" si="4"/>
        <v>6793</v>
      </c>
      <c r="E46" s="10"/>
      <c r="F46" s="13">
        <f t="shared" si="0"/>
        <v>1342</v>
      </c>
      <c r="G46" s="15">
        <f t="shared" si="3"/>
        <v>5451</v>
      </c>
      <c r="H46" s="15"/>
      <c r="I46" s="13">
        <f t="shared" si="1"/>
        <v>37</v>
      </c>
      <c r="J46" s="13">
        <f t="shared" si="5"/>
        <v>4579</v>
      </c>
      <c r="K46" s="13"/>
      <c r="L46" s="10">
        <f t="shared" si="2"/>
        <v>1379</v>
      </c>
    </row>
    <row r="47" spans="1:12" s="1" customFormat="1" ht="12.75">
      <c r="A47" s="10">
        <v>33</v>
      </c>
      <c r="B47" s="17"/>
      <c r="C47" s="17"/>
      <c r="D47" s="13">
        <f t="shared" si="4"/>
        <v>5451</v>
      </c>
      <c r="E47" s="10"/>
      <c r="F47" s="13">
        <f t="shared" si="0"/>
        <v>1350</v>
      </c>
      <c r="G47" s="15">
        <f t="shared" si="3"/>
        <v>4101</v>
      </c>
      <c r="H47" s="15"/>
      <c r="I47" s="13">
        <f t="shared" si="1"/>
        <v>29</v>
      </c>
      <c r="J47" s="13">
        <f t="shared" si="5"/>
        <v>4608</v>
      </c>
      <c r="K47" s="13"/>
      <c r="L47" s="10">
        <f t="shared" si="2"/>
        <v>1379</v>
      </c>
    </row>
    <row r="48" spans="1:12" s="1" customFormat="1" ht="12.75">
      <c r="A48" s="10">
        <v>34</v>
      </c>
      <c r="B48" s="17"/>
      <c r="C48" s="17"/>
      <c r="D48" s="13">
        <f t="shared" si="4"/>
        <v>4101</v>
      </c>
      <c r="E48" s="10"/>
      <c r="F48" s="13">
        <f t="shared" si="0"/>
        <v>1357</v>
      </c>
      <c r="G48" s="15">
        <f t="shared" si="3"/>
        <v>2744</v>
      </c>
      <c r="H48" s="15"/>
      <c r="I48" s="13">
        <f t="shared" si="1"/>
        <v>22</v>
      </c>
      <c r="J48" s="13">
        <f t="shared" si="5"/>
        <v>4630</v>
      </c>
      <c r="K48" s="13"/>
      <c r="L48" s="10">
        <f t="shared" si="2"/>
        <v>1379</v>
      </c>
    </row>
    <row r="49" spans="1:12" s="1" customFormat="1" ht="12.75">
      <c r="A49" s="10">
        <v>35</v>
      </c>
      <c r="B49" s="17"/>
      <c r="C49" s="17"/>
      <c r="D49" s="13">
        <f t="shared" si="4"/>
        <v>2744</v>
      </c>
      <c r="E49" s="10"/>
      <c r="F49" s="13">
        <f t="shared" si="0"/>
        <v>1364</v>
      </c>
      <c r="G49" s="15">
        <f t="shared" si="3"/>
        <v>1380</v>
      </c>
      <c r="H49" s="15"/>
      <c r="I49" s="13">
        <f t="shared" si="1"/>
        <v>15</v>
      </c>
      <c r="J49" s="13">
        <f t="shared" si="5"/>
        <v>4645</v>
      </c>
      <c r="K49" s="13"/>
      <c r="L49" s="10">
        <f t="shared" si="2"/>
        <v>1379</v>
      </c>
    </row>
    <row r="50" spans="1:12" s="1" customFormat="1" ht="12.75">
      <c r="A50" s="10">
        <v>36</v>
      </c>
      <c r="B50" s="17"/>
      <c r="C50" s="17"/>
      <c r="D50" s="13">
        <f t="shared" si="4"/>
        <v>1380</v>
      </c>
      <c r="E50" s="10"/>
      <c r="F50" s="13">
        <f>$L$2-I50+15-7</f>
        <v>1380</v>
      </c>
      <c r="G50" s="15">
        <f t="shared" si="3"/>
        <v>0</v>
      </c>
      <c r="H50" s="15"/>
      <c r="I50" s="13">
        <f t="shared" si="1"/>
        <v>7</v>
      </c>
      <c r="J50" s="13">
        <f t="shared" si="5"/>
        <v>4652</v>
      </c>
      <c r="K50" s="13"/>
      <c r="L50" s="10">
        <f t="shared" si="2"/>
        <v>1387</v>
      </c>
    </row>
  </sheetData>
  <sheetProtection/>
  <mergeCells count="5">
    <mergeCell ref="D8:G8"/>
    <mergeCell ref="A10:B10"/>
    <mergeCell ref="D10:G10"/>
    <mergeCell ref="D12:G12"/>
    <mergeCell ref="I12:J12"/>
  </mergeCells>
  <conditionalFormatting sqref="G12:G13 G2:G3 G5:G9 H3:H15">
    <cfRule type="cellIs" priority="12" dxfId="0" operator="between" stopIfTrue="1">
      <formula>1</formula>
      <formula>$I$3</formula>
    </cfRule>
  </conditionalFormatting>
  <conditionalFormatting sqref="G2 G5:G18">
    <cfRule type="cellIs" priority="11" dxfId="0" operator="between" stopIfTrue="1">
      <formula>1</formula>
      <formula>$H$3</formula>
    </cfRule>
  </conditionalFormatting>
  <conditionalFormatting sqref="H6:I7 H2">
    <cfRule type="cellIs" priority="10" dxfId="0" operator="between" stopIfTrue="1">
      <formula>1</formula>
      <formula>$J$6</formula>
    </cfRule>
  </conditionalFormatting>
  <conditionalFormatting sqref="H12:H15 I3:I15 H2 H5:H9">
    <cfRule type="cellIs" priority="9" dxfId="0" operator="between" stopIfTrue="1">
      <formula>1</formula>
      <formula>$J$3</formula>
    </cfRule>
  </conditionalFormatting>
  <conditionalFormatting sqref="D8:D9 F6:G7 D3 F2:G2">
    <cfRule type="cellIs" priority="8" dxfId="0" operator="between" stopIfTrue="1">
      <formula>1</formula>
      <formula>#REF!</formula>
    </cfRule>
  </conditionalFormatting>
  <conditionalFormatting sqref="G6:H7 G2">
    <cfRule type="cellIs" priority="7" dxfId="0" operator="between" stopIfTrue="1">
      <formula>1</formula>
      <formula>$I$6</formula>
    </cfRule>
  </conditionalFormatting>
  <conditionalFormatting sqref="F12:F13 F2:F3 F5:F9">
    <cfRule type="cellIs" priority="6" dxfId="0" operator="between" stopIfTrue="1">
      <formula>1</formula>
      <formula>$G$3</formula>
    </cfRule>
  </conditionalFormatting>
  <conditionalFormatting sqref="G4:H5">
    <cfRule type="cellIs" priority="5" dxfId="0" operator="between" stopIfTrue="1">
      <formula>1</formula>
      <formula>$I$4</formula>
    </cfRule>
  </conditionalFormatting>
  <conditionalFormatting sqref="G4:G5">
    <cfRule type="cellIs" priority="4" dxfId="0" operator="between" stopIfTrue="1">
      <formula>1</formula>
      <formula>$H$4</formula>
    </cfRule>
  </conditionalFormatting>
  <conditionalFormatting sqref="H4:I5">
    <cfRule type="cellIs" priority="3" dxfId="0" operator="between" stopIfTrue="1">
      <formula>1</formula>
      <formula>$J$4</formula>
    </cfRule>
  </conditionalFormatting>
  <conditionalFormatting sqref="F4:F5">
    <cfRule type="cellIs" priority="2" dxfId="0" operator="between" stopIfTrue="1">
      <formula>1</formula>
      <formula>$G$4</formula>
    </cfRule>
  </conditionalFormatting>
  <conditionalFormatting sqref="K13:K15 I12:I15 H2 J2:J15 K2:K11 I3:I9">
    <cfRule type="cellIs" priority="1" dxfId="0" operator="between" stopIfTrue="1">
      <formula>1</formula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N7" sqref="N7"/>
    </sheetView>
  </sheetViews>
  <sheetFormatPr defaultColWidth="11.57421875" defaultRowHeight="15"/>
  <cols>
    <col min="1" max="1" width="8.140625" style="26" customWidth="1"/>
    <col min="2" max="3" width="11.57421875" style="27" customWidth="1"/>
    <col min="4" max="4" width="11.57421875" style="26" hidden="1" customWidth="1"/>
    <col min="5" max="5" width="9.28125" style="26" customWidth="1"/>
    <col min="6" max="6" width="11.57421875" style="28" customWidth="1"/>
    <col min="7" max="7" width="14.28125" style="28" bestFit="1" customWidth="1"/>
    <col min="8" max="8" width="6.7109375" style="28" customWidth="1"/>
    <col min="9" max="9" width="11.57421875" style="28" customWidth="1"/>
    <col min="10" max="10" width="9.57421875" style="28" customWidth="1"/>
    <col min="11" max="11" width="7.28125" style="28" customWidth="1"/>
    <col min="12" max="16384" width="11.57421875" style="26" customWidth="1"/>
  </cols>
  <sheetData>
    <row r="1" ht="30" customHeight="1">
      <c r="J1" s="42" t="s">
        <v>24</v>
      </c>
    </row>
    <row r="2" spans="1:12" s="1" customFormat="1" ht="12.75">
      <c r="A2" s="1" t="s">
        <v>0</v>
      </c>
      <c r="B2" s="2"/>
      <c r="C2" s="2"/>
      <c r="F2" s="3"/>
      <c r="G2" s="4">
        <v>45000</v>
      </c>
      <c r="H2" s="3" t="s">
        <v>1</v>
      </c>
      <c r="J2" s="4">
        <f>PMT(G3/12,G4,-G2)</f>
        <v>2004.5813145080153</v>
      </c>
      <c r="K2" s="4"/>
      <c r="L2" s="5">
        <v>2005</v>
      </c>
    </row>
    <row r="3" spans="1:12" s="1" customFormat="1" ht="12.75">
      <c r="A3" s="1" t="s">
        <v>2</v>
      </c>
      <c r="B3" s="2"/>
      <c r="C3" s="2"/>
      <c r="F3" s="3"/>
      <c r="G3" s="6">
        <v>0.065</v>
      </c>
      <c r="H3" s="6"/>
      <c r="I3" s="3"/>
      <c r="J3" s="3"/>
      <c r="K3" s="3"/>
      <c r="L3" s="7"/>
    </row>
    <row r="4" spans="1:11" s="1" customFormat="1" ht="12.75">
      <c r="A4" s="1" t="s">
        <v>3</v>
      </c>
      <c r="B4" s="2"/>
      <c r="C4" s="2"/>
      <c r="F4" s="3"/>
      <c r="G4" s="3">
        <v>24</v>
      </c>
      <c r="H4" s="3"/>
      <c r="I4" s="3"/>
      <c r="J4" s="8"/>
      <c r="K4" s="8"/>
    </row>
    <row r="5" spans="2:10" s="1" customFormat="1" ht="12.75">
      <c r="B5" s="2"/>
      <c r="C5" s="2"/>
      <c r="F5" s="3"/>
      <c r="G5" s="3"/>
      <c r="H5" s="3"/>
      <c r="I5" s="3"/>
      <c r="J5" s="9"/>
    </row>
    <row r="6" spans="1:12" s="1" customFormat="1" ht="14.25">
      <c r="A6" s="10" t="s">
        <v>4</v>
      </c>
      <c r="B6" s="11"/>
      <c r="C6" s="11"/>
      <c r="D6" s="12"/>
      <c r="E6" s="10"/>
      <c r="F6" s="13"/>
      <c r="G6" s="13"/>
      <c r="H6" s="13" t="s">
        <v>5</v>
      </c>
      <c r="I6" s="13"/>
      <c r="J6" s="14"/>
      <c r="K6" s="15"/>
      <c r="L6" s="16"/>
    </row>
    <row r="7" spans="1:12" s="1" customFormat="1" ht="14.25">
      <c r="A7" s="10"/>
      <c r="B7" s="17"/>
      <c r="C7" s="17"/>
      <c r="D7" s="12"/>
      <c r="E7" s="10"/>
      <c r="F7" s="13"/>
      <c r="G7" s="13"/>
      <c r="H7" s="13"/>
      <c r="I7" s="13"/>
      <c r="J7" s="14"/>
      <c r="K7" s="15"/>
      <c r="L7" s="16"/>
    </row>
    <row r="8" spans="1:12" s="1" customFormat="1" ht="15">
      <c r="A8" s="10" t="s">
        <v>6</v>
      </c>
      <c r="B8" s="17"/>
      <c r="C8" s="17"/>
      <c r="D8" s="34"/>
      <c r="E8" s="35"/>
      <c r="F8" s="35"/>
      <c r="G8" s="35"/>
      <c r="H8" s="13" t="s">
        <v>7</v>
      </c>
      <c r="I8" s="13"/>
      <c r="J8" s="18"/>
      <c r="K8" s="15"/>
      <c r="L8" s="16"/>
    </row>
    <row r="9" spans="1:12" s="1" customFormat="1" ht="15">
      <c r="A9" s="19"/>
      <c r="B9" s="17"/>
      <c r="C9" s="17"/>
      <c r="D9" s="29"/>
      <c r="E9" s="30"/>
      <c r="F9" s="30"/>
      <c r="G9" s="30"/>
      <c r="H9" s="13"/>
      <c r="I9" s="13"/>
      <c r="J9" s="18"/>
      <c r="K9" s="15"/>
      <c r="L9" s="16"/>
    </row>
    <row r="10" spans="1:12" s="1" customFormat="1" ht="15">
      <c r="A10" s="36" t="s">
        <v>8</v>
      </c>
      <c r="B10" s="36"/>
      <c r="C10" s="31"/>
      <c r="D10" s="37"/>
      <c r="E10" s="35"/>
      <c r="F10" s="35"/>
      <c r="G10" s="35"/>
      <c r="H10" s="13" t="s">
        <v>9</v>
      </c>
      <c r="I10" s="13"/>
      <c r="J10" s="18"/>
      <c r="K10" s="15"/>
      <c r="L10" s="16"/>
    </row>
    <row r="11" spans="1:12" s="1" customFormat="1" ht="15">
      <c r="A11" s="31"/>
      <c r="B11" s="31"/>
      <c r="C11" s="31"/>
      <c r="D11" s="32"/>
      <c r="E11" s="30"/>
      <c r="F11" s="30"/>
      <c r="G11" s="30"/>
      <c r="H11" s="13"/>
      <c r="I11" s="13"/>
      <c r="J11" s="18"/>
      <c r="K11" s="15"/>
      <c r="L11" s="16"/>
    </row>
    <row r="12" spans="1:12" s="1" customFormat="1" ht="15.75">
      <c r="A12" s="13" t="s">
        <v>10</v>
      </c>
      <c r="B12" s="20"/>
      <c r="C12" s="20"/>
      <c r="D12" s="38"/>
      <c r="E12" s="39"/>
      <c r="F12" s="39"/>
      <c r="G12" s="39"/>
      <c r="H12" s="13"/>
      <c r="I12" s="40"/>
      <c r="J12" s="41"/>
      <c r="K12" s="13"/>
      <c r="L12" s="16"/>
    </row>
    <row r="13" spans="1:12" s="1" customFormat="1" ht="25.5">
      <c r="A13" s="21" t="s">
        <v>11</v>
      </c>
      <c r="B13" s="22" t="s">
        <v>12</v>
      </c>
      <c r="C13" s="21" t="s">
        <v>13</v>
      </c>
      <c r="D13" s="21"/>
      <c r="E13" s="21" t="s">
        <v>14</v>
      </c>
      <c r="F13" s="21" t="s">
        <v>15</v>
      </c>
      <c r="G13" s="21" t="s">
        <v>16</v>
      </c>
      <c r="H13" s="21" t="s">
        <v>17</v>
      </c>
      <c r="I13" s="21" t="s">
        <v>18</v>
      </c>
      <c r="J13" s="21" t="s">
        <v>19</v>
      </c>
      <c r="K13" s="21" t="s">
        <v>17</v>
      </c>
      <c r="L13" s="21" t="s">
        <v>20</v>
      </c>
    </row>
    <row r="14" spans="1:12" s="1" customFormat="1" ht="12.75">
      <c r="A14" s="23"/>
      <c r="B14" s="17"/>
      <c r="C14" s="17"/>
      <c r="D14" s="23"/>
      <c r="E14" s="23"/>
      <c r="F14" s="24"/>
      <c r="G14" s="24">
        <f>G2</f>
        <v>45000</v>
      </c>
      <c r="H14" s="24"/>
      <c r="I14" s="24"/>
      <c r="J14" s="25">
        <v>0</v>
      </c>
      <c r="K14" s="25"/>
      <c r="L14" s="23"/>
    </row>
    <row r="15" spans="1:12" s="1" customFormat="1" ht="12.75">
      <c r="A15" s="10">
        <v>1</v>
      </c>
      <c r="B15" s="17"/>
      <c r="C15" s="17"/>
      <c r="D15" s="10">
        <f>G14</f>
        <v>45000</v>
      </c>
      <c r="E15" s="10"/>
      <c r="F15" s="13">
        <f aca="true" t="shared" si="0" ref="F15:F37">$L$2-I15</f>
        <v>1761</v>
      </c>
      <c r="G15" s="24">
        <f>G14-F15</f>
        <v>43239</v>
      </c>
      <c r="H15" s="15"/>
      <c r="I15" s="13">
        <f aca="true" t="shared" si="1" ref="I15:I38">ROUND(IF(A15&lt;=$G$4,IPMT($G$3/12,A15,$G$4,-$G$2),""),0)</f>
        <v>244</v>
      </c>
      <c r="J15" s="13">
        <f>I15</f>
        <v>244</v>
      </c>
      <c r="K15" s="13"/>
      <c r="L15" s="10">
        <f aca="true" t="shared" si="2" ref="L15:L38">I15+F15</f>
        <v>2005</v>
      </c>
    </row>
    <row r="16" spans="1:12" s="1" customFormat="1" ht="12.75">
      <c r="A16" s="10">
        <v>2</v>
      </c>
      <c r="B16" s="17"/>
      <c r="C16" s="17"/>
      <c r="D16" s="13">
        <f>G15</f>
        <v>43239</v>
      </c>
      <c r="E16" s="10"/>
      <c r="F16" s="13">
        <f t="shared" si="0"/>
        <v>1771</v>
      </c>
      <c r="G16" s="24">
        <f aca="true" t="shared" si="3" ref="G16:G38">G15-F16</f>
        <v>41468</v>
      </c>
      <c r="H16" s="15"/>
      <c r="I16" s="13">
        <f t="shared" si="1"/>
        <v>234</v>
      </c>
      <c r="J16" s="13">
        <f>I16+J15</f>
        <v>478</v>
      </c>
      <c r="K16" s="13"/>
      <c r="L16" s="10">
        <f t="shared" si="2"/>
        <v>2005</v>
      </c>
    </row>
    <row r="17" spans="1:14" s="1" customFormat="1" ht="12.75">
      <c r="A17" s="10">
        <v>3</v>
      </c>
      <c r="B17" s="17"/>
      <c r="C17" s="17"/>
      <c r="D17" s="13">
        <f aca="true" t="shared" si="4" ref="D17:D38">G16</f>
        <v>41468</v>
      </c>
      <c r="E17" s="10"/>
      <c r="F17" s="13">
        <f t="shared" si="0"/>
        <v>1780</v>
      </c>
      <c r="G17" s="24">
        <f t="shared" si="3"/>
        <v>39688</v>
      </c>
      <c r="H17" s="15"/>
      <c r="I17" s="13">
        <f t="shared" si="1"/>
        <v>225</v>
      </c>
      <c r="J17" s="13">
        <f aca="true" t="shared" si="5" ref="J17:J38">I17+J16</f>
        <v>703</v>
      </c>
      <c r="K17" s="13"/>
      <c r="L17" s="10">
        <f t="shared" si="2"/>
        <v>2005</v>
      </c>
      <c r="N17" s="33"/>
    </row>
    <row r="18" spans="1:12" s="1" customFormat="1" ht="12.75">
      <c r="A18" s="10">
        <v>4</v>
      </c>
      <c r="B18" s="17"/>
      <c r="C18" s="17"/>
      <c r="D18" s="13">
        <f t="shared" si="4"/>
        <v>39688</v>
      </c>
      <c r="E18" s="10"/>
      <c r="F18" s="13">
        <f t="shared" si="0"/>
        <v>1790</v>
      </c>
      <c r="G18" s="24">
        <f t="shared" si="3"/>
        <v>37898</v>
      </c>
      <c r="H18" s="15"/>
      <c r="I18" s="13">
        <f t="shared" si="1"/>
        <v>215</v>
      </c>
      <c r="J18" s="13">
        <f t="shared" si="5"/>
        <v>918</v>
      </c>
      <c r="K18" s="13"/>
      <c r="L18" s="10">
        <f t="shared" si="2"/>
        <v>2005</v>
      </c>
    </row>
    <row r="19" spans="1:12" s="1" customFormat="1" ht="12.75">
      <c r="A19" s="10">
        <v>5</v>
      </c>
      <c r="B19" s="17"/>
      <c r="C19" s="17"/>
      <c r="D19" s="13">
        <f t="shared" si="4"/>
        <v>37898</v>
      </c>
      <c r="E19" s="10"/>
      <c r="F19" s="13">
        <f t="shared" si="0"/>
        <v>1800</v>
      </c>
      <c r="G19" s="15">
        <f t="shared" si="3"/>
        <v>36098</v>
      </c>
      <c r="H19" s="15"/>
      <c r="I19" s="13">
        <f t="shared" si="1"/>
        <v>205</v>
      </c>
      <c r="J19" s="13">
        <f t="shared" si="5"/>
        <v>1123</v>
      </c>
      <c r="K19" s="13"/>
      <c r="L19" s="10">
        <f t="shared" si="2"/>
        <v>2005</v>
      </c>
    </row>
    <row r="20" spans="1:12" s="1" customFormat="1" ht="12.75">
      <c r="A20" s="10">
        <v>6</v>
      </c>
      <c r="B20" s="17"/>
      <c r="C20" s="17"/>
      <c r="D20" s="13">
        <f t="shared" si="4"/>
        <v>36098</v>
      </c>
      <c r="E20" s="10"/>
      <c r="F20" s="13">
        <f t="shared" si="0"/>
        <v>1809</v>
      </c>
      <c r="G20" s="15">
        <f t="shared" si="3"/>
        <v>34289</v>
      </c>
      <c r="H20" s="15"/>
      <c r="I20" s="13">
        <f t="shared" si="1"/>
        <v>196</v>
      </c>
      <c r="J20" s="13">
        <f>I20+J19</f>
        <v>1319</v>
      </c>
      <c r="K20" s="13"/>
      <c r="L20" s="10">
        <f t="shared" si="2"/>
        <v>2005</v>
      </c>
    </row>
    <row r="21" spans="1:16" s="1" customFormat="1" ht="12.75">
      <c r="A21" s="10">
        <v>7</v>
      </c>
      <c r="B21" s="17"/>
      <c r="C21" s="17"/>
      <c r="D21" s="13">
        <f t="shared" si="4"/>
        <v>34289</v>
      </c>
      <c r="E21" s="13"/>
      <c r="F21" s="13">
        <f t="shared" si="0"/>
        <v>1819</v>
      </c>
      <c r="G21" s="15">
        <f t="shared" si="3"/>
        <v>32470</v>
      </c>
      <c r="H21" s="15"/>
      <c r="I21" s="13">
        <f t="shared" si="1"/>
        <v>186</v>
      </c>
      <c r="J21" s="13">
        <f t="shared" si="5"/>
        <v>1505</v>
      </c>
      <c r="K21" s="13"/>
      <c r="L21" s="10">
        <f t="shared" si="2"/>
        <v>2005</v>
      </c>
      <c r="P21" s="1" t="s">
        <v>21</v>
      </c>
    </row>
    <row r="22" spans="1:12" s="1" customFormat="1" ht="12.75">
      <c r="A22" s="10">
        <v>8</v>
      </c>
      <c r="B22" s="17"/>
      <c r="C22" s="17"/>
      <c r="D22" s="13">
        <f t="shared" si="4"/>
        <v>32470</v>
      </c>
      <c r="E22" s="13"/>
      <c r="F22" s="13">
        <f t="shared" si="0"/>
        <v>1829</v>
      </c>
      <c r="G22" s="15">
        <f t="shared" si="3"/>
        <v>30641</v>
      </c>
      <c r="H22" s="15"/>
      <c r="I22" s="13">
        <f t="shared" si="1"/>
        <v>176</v>
      </c>
      <c r="J22" s="13">
        <f t="shared" si="5"/>
        <v>1681</v>
      </c>
      <c r="K22" s="13"/>
      <c r="L22" s="10">
        <f t="shared" si="2"/>
        <v>2005</v>
      </c>
    </row>
    <row r="23" spans="1:12" s="1" customFormat="1" ht="12.75">
      <c r="A23" s="10">
        <v>9</v>
      </c>
      <c r="B23" s="17"/>
      <c r="C23" s="17"/>
      <c r="D23" s="13">
        <f t="shared" si="4"/>
        <v>30641</v>
      </c>
      <c r="E23" s="13"/>
      <c r="F23" s="13">
        <f t="shared" si="0"/>
        <v>1839</v>
      </c>
      <c r="G23" s="15">
        <f t="shared" si="3"/>
        <v>28802</v>
      </c>
      <c r="H23" s="15"/>
      <c r="I23" s="13">
        <f t="shared" si="1"/>
        <v>166</v>
      </c>
      <c r="J23" s="13">
        <f t="shared" si="5"/>
        <v>1847</v>
      </c>
      <c r="K23" s="13"/>
      <c r="L23" s="10">
        <f t="shared" si="2"/>
        <v>2005</v>
      </c>
    </row>
    <row r="24" spans="1:12" s="1" customFormat="1" ht="12.75">
      <c r="A24" s="10">
        <v>10</v>
      </c>
      <c r="B24" s="17"/>
      <c r="C24" s="17"/>
      <c r="D24" s="13">
        <f t="shared" si="4"/>
        <v>28802</v>
      </c>
      <c r="E24" s="13"/>
      <c r="F24" s="13">
        <f t="shared" si="0"/>
        <v>1849</v>
      </c>
      <c r="G24" s="15">
        <f t="shared" si="3"/>
        <v>26953</v>
      </c>
      <c r="H24" s="15"/>
      <c r="I24" s="13">
        <f t="shared" si="1"/>
        <v>156</v>
      </c>
      <c r="J24" s="13">
        <f t="shared" si="5"/>
        <v>2003</v>
      </c>
      <c r="K24" s="13"/>
      <c r="L24" s="10">
        <f t="shared" si="2"/>
        <v>2005</v>
      </c>
    </row>
    <row r="25" spans="1:12" s="3" customFormat="1" ht="12.75">
      <c r="A25" s="13">
        <v>11</v>
      </c>
      <c r="B25" s="17"/>
      <c r="C25" s="17"/>
      <c r="D25" s="13">
        <f t="shared" si="4"/>
        <v>26953</v>
      </c>
      <c r="E25" s="13"/>
      <c r="F25" s="13">
        <f t="shared" si="0"/>
        <v>1859</v>
      </c>
      <c r="G25" s="15">
        <f t="shared" si="3"/>
        <v>25094</v>
      </c>
      <c r="H25" s="15"/>
      <c r="I25" s="13">
        <f t="shared" si="1"/>
        <v>146</v>
      </c>
      <c r="J25" s="13">
        <f t="shared" si="5"/>
        <v>2149</v>
      </c>
      <c r="K25" s="13"/>
      <c r="L25" s="13">
        <f t="shared" si="2"/>
        <v>2005</v>
      </c>
    </row>
    <row r="26" spans="1:12" s="1" customFormat="1" ht="12.75">
      <c r="A26" s="10">
        <v>12</v>
      </c>
      <c r="B26" s="17"/>
      <c r="C26" s="17"/>
      <c r="D26" s="13">
        <f t="shared" si="4"/>
        <v>25094</v>
      </c>
      <c r="E26" s="13"/>
      <c r="F26" s="13">
        <f t="shared" si="0"/>
        <v>1869</v>
      </c>
      <c r="G26" s="15">
        <f t="shared" si="3"/>
        <v>23225</v>
      </c>
      <c r="H26" s="15"/>
      <c r="I26" s="13">
        <f t="shared" si="1"/>
        <v>136</v>
      </c>
      <c r="J26" s="13">
        <f t="shared" si="5"/>
        <v>2285</v>
      </c>
      <c r="K26" s="13"/>
      <c r="L26" s="10">
        <f t="shared" si="2"/>
        <v>2005</v>
      </c>
    </row>
    <row r="27" spans="1:12" s="1" customFormat="1" ht="12.75">
      <c r="A27" s="10">
        <v>13</v>
      </c>
      <c r="B27" s="17"/>
      <c r="C27" s="17"/>
      <c r="D27" s="13">
        <f t="shared" si="4"/>
        <v>23225</v>
      </c>
      <c r="E27" s="13"/>
      <c r="F27" s="13">
        <f t="shared" si="0"/>
        <v>1879</v>
      </c>
      <c r="G27" s="15">
        <f t="shared" si="3"/>
        <v>21346</v>
      </c>
      <c r="H27" s="15"/>
      <c r="I27" s="13">
        <f t="shared" si="1"/>
        <v>126</v>
      </c>
      <c r="J27" s="13">
        <f t="shared" si="5"/>
        <v>2411</v>
      </c>
      <c r="K27" s="13"/>
      <c r="L27" s="10">
        <f t="shared" si="2"/>
        <v>2005</v>
      </c>
    </row>
    <row r="28" spans="1:12" s="1" customFormat="1" ht="12.75">
      <c r="A28" s="10">
        <v>14</v>
      </c>
      <c r="B28" s="17"/>
      <c r="C28" s="17"/>
      <c r="D28" s="13">
        <f t="shared" si="4"/>
        <v>21346</v>
      </c>
      <c r="E28" s="13"/>
      <c r="F28" s="13">
        <f t="shared" si="0"/>
        <v>1889</v>
      </c>
      <c r="G28" s="15">
        <f t="shared" si="3"/>
        <v>19457</v>
      </c>
      <c r="H28" s="15"/>
      <c r="I28" s="13">
        <f t="shared" si="1"/>
        <v>116</v>
      </c>
      <c r="J28" s="13">
        <f t="shared" si="5"/>
        <v>2527</v>
      </c>
      <c r="K28" s="13"/>
      <c r="L28" s="10">
        <f t="shared" si="2"/>
        <v>2005</v>
      </c>
    </row>
    <row r="29" spans="1:12" s="1" customFormat="1" ht="12.75">
      <c r="A29" s="10">
        <v>15</v>
      </c>
      <c r="B29" s="17"/>
      <c r="C29" s="17"/>
      <c r="D29" s="13">
        <f t="shared" si="4"/>
        <v>19457</v>
      </c>
      <c r="E29" s="13"/>
      <c r="F29" s="13">
        <f t="shared" si="0"/>
        <v>1900</v>
      </c>
      <c r="G29" s="15">
        <f t="shared" si="3"/>
        <v>17557</v>
      </c>
      <c r="H29" s="15"/>
      <c r="I29" s="13">
        <f t="shared" si="1"/>
        <v>105</v>
      </c>
      <c r="J29" s="13">
        <f t="shared" si="5"/>
        <v>2632</v>
      </c>
      <c r="K29" s="13"/>
      <c r="L29" s="10">
        <f t="shared" si="2"/>
        <v>2005</v>
      </c>
    </row>
    <row r="30" spans="1:12" s="1" customFormat="1" ht="12.75">
      <c r="A30" s="10">
        <v>16</v>
      </c>
      <c r="B30" s="17"/>
      <c r="C30" s="17"/>
      <c r="D30" s="13">
        <f t="shared" si="4"/>
        <v>17557</v>
      </c>
      <c r="E30" s="13"/>
      <c r="F30" s="13">
        <f t="shared" si="0"/>
        <v>1910</v>
      </c>
      <c r="G30" s="15">
        <f t="shared" si="3"/>
        <v>15647</v>
      </c>
      <c r="H30" s="15"/>
      <c r="I30" s="13">
        <f t="shared" si="1"/>
        <v>95</v>
      </c>
      <c r="J30" s="13">
        <f t="shared" si="5"/>
        <v>2727</v>
      </c>
      <c r="K30" s="13"/>
      <c r="L30" s="10">
        <f t="shared" si="2"/>
        <v>2005</v>
      </c>
    </row>
    <row r="31" spans="1:12" s="1" customFormat="1" ht="12.75">
      <c r="A31" s="10">
        <v>17</v>
      </c>
      <c r="B31" s="17"/>
      <c r="C31" s="17"/>
      <c r="D31" s="13">
        <f t="shared" si="4"/>
        <v>15647</v>
      </c>
      <c r="E31" s="13"/>
      <c r="F31" s="13">
        <f t="shared" si="0"/>
        <v>1920</v>
      </c>
      <c r="G31" s="15">
        <f t="shared" si="3"/>
        <v>13727</v>
      </c>
      <c r="H31" s="15"/>
      <c r="I31" s="13">
        <f t="shared" si="1"/>
        <v>85</v>
      </c>
      <c r="J31" s="13">
        <f t="shared" si="5"/>
        <v>2812</v>
      </c>
      <c r="K31" s="13"/>
      <c r="L31" s="10">
        <f t="shared" si="2"/>
        <v>2005</v>
      </c>
    </row>
    <row r="32" spans="1:12" s="3" customFormat="1" ht="12.75">
      <c r="A32" s="13">
        <v>18</v>
      </c>
      <c r="B32" s="17"/>
      <c r="C32" s="17"/>
      <c r="D32" s="13">
        <f t="shared" si="4"/>
        <v>13727</v>
      </c>
      <c r="E32" s="13"/>
      <c r="F32" s="13">
        <f t="shared" si="0"/>
        <v>1931</v>
      </c>
      <c r="G32" s="15">
        <f t="shared" si="3"/>
        <v>11796</v>
      </c>
      <c r="H32" s="15"/>
      <c r="I32" s="13">
        <f t="shared" si="1"/>
        <v>74</v>
      </c>
      <c r="J32" s="13">
        <f t="shared" si="5"/>
        <v>2886</v>
      </c>
      <c r="K32" s="13"/>
      <c r="L32" s="13">
        <f t="shared" si="2"/>
        <v>2005</v>
      </c>
    </row>
    <row r="33" spans="1:12" s="1" customFormat="1" ht="12.75">
      <c r="A33" s="10">
        <v>19</v>
      </c>
      <c r="B33" s="17"/>
      <c r="C33" s="17"/>
      <c r="D33" s="13">
        <f t="shared" si="4"/>
        <v>11796</v>
      </c>
      <c r="E33" s="13"/>
      <c r="F33" s="13">
        <f t="shared" si="0"/>
        <v>1941</v>
      </c>
      <c r="G33" s="15">
        <f t="shared" si="3"/>
        <v>9855</v>
      </c>
      <c r="H33" s="15"/>
      <c r="I33" s="13">
        <f t="shared" si="1"/>
        <v>64</v>
      </c>
      <c r="J33" s="13">
        <f t="shared" si="5"/>
        <v>2950</v>
      </c>
      <c r="K33" s="13"/>
      <c r="L33" s="10">
        <f t="shared" si="2"/>
        <v>2005</v>
      </c>
    </row>
    <row r="34" spans="1:12" s="1" customFormat="1" ht="12.75">
      <c r="A34" s="10">
        <v>20</v>
      </c>
      <c r="B34" s="17"/>
      <c r="C34" s="17"/>
      <c r="D34" s="13">
        <f t="shared" si="4"/>
        <v>9855</v>
      </c>
      <c r="E34" s="13"/>
      <c r="F34" s="13">
        <f t="shared" si="0"/>
        <v>1952</v>
      </c>
      <c r="G34" s="15">
        <f t="shared" si="3"/>
        <v>7903</v>
      </c>
      <c r="H34" s="15"/>
      <c r="I34" s="13">
        <f t="shared" si="1"/>
        <v>53</v>
      </c>
      <c r="J34" s="13">
        <f t="shared" si="5"/>
        <v>3003</v>
      </c>
      <c r="K34" s="13"/>
      <c r="L34" s="10">
        <f t="shared" si="2"/>
        <v>2005</v>
      </c>
    </row>
    <row r="35" spans="1:12" s="1" customFormat="1" ht="12.75">
      <c r="A35" s="10">
        <v>21</v>
      </c>
      <c r="B35" s="17"/>
      <c r="C35" s="17"/>
      <c r="D35" s="13">
        <f t="shared" si="4"/>
        <v>7903</v>
      </c>
      <c r="E35" s="10"/>
      <c r="F35" s="13">
        <f t="shared" si="0"/>
        <v>1962</v>
      </c>
      <c r="G35" s="15">
        <f t="shared" si="3"/>
        <v>5941</v>
      </c>
      <c r="H35" s="15"/>
      <c r="I35" s="13">
        <f t="shared" si="1"/>
        <v>43</v>
      </c>
      <c r="J35" s="13">
        <f t="shared" si="5"/>
        <v>3046</v>
      </c>
      <c r="K35" s="13"/>
      <c r="L35" s="10">
        <f t="shared" si="2"/>
        <v>2005</v>
      </c>
    </row>
    <row r="36" spans="1:12" s="1" customFormat="1" ht="12.75">
      <c r="A36" s="10">
        <v>22</v>
      </c>
      <c r="B36" s="17"/>
      <c r="C36" s="17"/>
      <c r="D36" s="13">
        <f t="shared" si="4"/>
        <v>5941</v>
      </c>
      <c r="E36" s="10"/>
      <c r="F36" s="13">
        <f t="shared" si="0"/>
        <v>1973</v>
      </c>
      <c r="G36" s="15">
        <f t="shared" si="3"/>
        <v>3968</v>
      </c>
      <c r="H36" s="15"/>
      <c r="I36" s="13">
        <f t="shared" si="1"/>
        <v>32</v>
      </c>
      <c r="J36" s="13">
        <f t="shared" si="5"/>
        <v>3078</v>
      </c>
      <c r="K36" s="13"/>
      <c r="L36" s="10">
        <f t="shared" si="2"/>
        <v>2005</v>
      </c>
    </row>
    <row r="37" spans="1:12" s="1" customFormat="1" ht="12.75">
      <c r="A37" s="10">
        <v>23</v>
      </c>
      <c r="B37" s="17"/>
      <c r="C37" s="17"/>
      <c r="D37" s="13">
        <f t="shared" si="4"/>
        <v>3968</v>
      </c>
      <c r="E37" s="10"/>
      <c r="F37" s="13">
        <f t="shared" si="0"/>
        <v>1983</v>
      </c>
      <c r="G37" s="15">
        <f t="shared" si="3"/>
        <v>1985</v>
      </c>
      <c r="H37" s="15"/>
      <c r="I37" s="13">
        <f t="shared" si="1"/>
        <v>22</v>
      </c>
      <c r="J37" s="13">
        <f t="shared" si="5"/>
        <v>3100</v>
      </c>
      <c r="K37" s="13"/>
      <c r="L37" s="10">
        <f t="shared" si="2"/>
        <v>2005</v>
      </c>
    </row>
    <row r="38" spans="1:12" s="1" customFormat="1" ht="12.75">
      <c r="A38" s="10">
        <v>24</v>
      </c>
      <c r="B38" s="17"/>
      <c r="C38" s="17"/>
      <c r="D38" s="13">
        <f t="shared" si="4"/>
        <v>1985</v>
      </c>
      <c r="E38" s="10"/>
      <c r="F38" s="13">
        <f>$L$2-I38-9</f>
        <v>1985</v>
      </c>
      <c r="G38" s="15">
        <f t="shared" si="3"/>
        <v>0</v>
      </c>
      <c r="H38" s="15"/>
      <c r="I38" s="13">
        <f t="shared" si="1"/>
        <v>11</v>
      </c>
      <c r="J38" s="13">
        <f t="shared" si="5"/>
        <v>3111</v>
      </c>
      <c r="K38" s="13"/>
      <c r="L38" s="10">
        <f t="shared" si="2"/>
        <v>1996</v>
      </c>
    </row>
  </sheetData>
  <sheetProtection/>
  <mergeCells count="5">
    <mergeCell ref="D8:G8"/>
    <mergeCell ref="A10:B10"/>
    <mergeCell ref="D10:G10"/>
    <mergeCell ref="D12:G12"/>
    <mergeCell ref="I12:J12"/>
  </mergeCells>
  <conditionalFormatting sqref="G12:G13 G2:G3 G5:G9 H3:H15">
    <cfRule type="cellIs" priority="12" dxfId="0" operator="between" stopIfTrue="1">
      <formula>1</formula>
      <formula>$I$3</formula>
    </cfRule>
  </conditionalFormatting>
  <conditionalFormatting sqref="G2 G5:G18">
    <cfRule type="cellIs" priority="11" dxfId="0" operator="between" stopIfTrue="1">
      <formula>1</formula>
      <formula>$H$3</formula>
    </cfRule>
  </conditionalFormatting>
  <conditionalFormatting sqref="H6:I7 H2">
    <cfRule type="cellIs" priority="10" dxfId="0" operator="between" stopIfTrue="1">
      <formula>1</formula>
      <formula>$J$6</formula>
    </cfRule>
  </conditionalFormatting>
  <conditionalFormatting sqref="H12:H15 I3:I15 H2 H5:H9">
    <cfRule type="cellIs" priority="9" dxfId="0" operator="between" stopIfTrue="1">
      <formula>1</formula>
      <formula>$J$3</formula>
    </cfRule>
  </conditionalFormatting>
  <conditionalFormatting sqref="D8:D9 F6:G7 D3 F2:G2">
    <cfRule type="cellIs" priority="8" dxfId="0" operator="between" stopIfTrue="1">
      <formula>1</formula>
      <formula>#REF!</formula>
    </cfRule>
  </conditionalFormatting>
  <conditionalFormatting sqref="G6:H7 G2">
    <cfRule type="cellIs" priority="7" dxfId="0" operator="between" stopIfTrue="1">
      <formula>1</formula>
      <formula>$I$6</formula>
    </cfRule>
  </conditionalFormatting>
  <conditionalFormatting sqref="F12:F13 F2:F3 F5:F9">
    <cfRule type="cellIs" priority="6" dxfId="0" operator="between" stopIfTrue="1">
      <formula>1</formula>
      <formula>$G$3</formula>
    </cfRule>
  </conditionalFormatting>
  <conditionalFormatting sqref="G4:H5">
    <cfRule type="cellIs" priority="5" dxfId="0" operator="between" stopIfTrue="1">
      <formula>1</formula>
      <formula>$I$4</formula>
    </cfRule>
  </conditionalFormatting>
  <conditionalFormatting sqref="G4:G5">
    <cfRule type="cellIs" priority="4" dxfId="0" operator="between" stopIfTrue="1">
      <formula>1</formula>
      <formula>$H$4</formula>
    </cfRule>
  </conditionalFormatting>
  <conditionalFormatting sqref="H4:I5">
    <cfRule type="cellIs" priority="3" dxfId="0" operator="between" stopIfTrue="1">
      <formula>1</formula>
      <formula>$J$4</formula>
    </cfRule>
  </conditionalFormatting>
  <conditionalFormatting sqref="F4:F5">
    <cfRule type="cellIs" priority="2" dxfId="0" operator="between" stopIfTrue="1">
      <formula>1</formula>
      <formula>$G$4</formula>
    </cfRule>
  </conditionalFormatting>
  <conditionalFormatting sqref="K13:K15 I12:I15 H2 J2:J15 K2:K11 I3:I9">
    <cfRule type="cellIs" priority="1" dxfId="0" operator="between" stopIfTrue="1">
      <formula>1</formula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2014-10-13T04:10:52Z</cp:lastPrinted>
  <dcterms:created xsi:type="dcterms:W3CDTF">2013-04-17T06:47:43Z</dcterms:created>
  <dcterms:modified xsi:type="dcterms:W3CDTF">2014-10-17T04:23:46Z</dcterms:modified>
  <cp:category/>
  <cp:version/>
  <cp:contentType/>
  <cp:contentStatus/>
</cp:coreProperties>
</file>